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4\ROSARIO\TRANSPARENCIA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S13" i="1"/>
  <c r="N13" i="1"/>
  <c r="U13" i="1" s="1"/>
  <c r="W13" i="1" s="1"/>
  <c r="S12" i="1"/>
  <c r="R12" i="1"/>
  <c r="U12" i="1" s="1"/>
  <c r="V12" i="1" s="1"/>
  <c r="S11" i="1"/>
  <c r="U11" i="1" s="1"/>
  <c r="V11" i="1" s="1"/>
  <c r="S10" i="1"/>
  <c r="O10" i="1"/>
  <c r="N10" i="1"/>
  <c r="S9" i="1"/>
  <c r="U9" i="1" s="1"/>
  <c r="S8" i="1"/>
  <c r="U8" i="1" s="1"/>
  <c r="S7" i="1"/>
  <c r="O7" i="1"/>
  <c r="N7" i="1"/>
  <c r="S6" i="1"/>
  <c r="U6" i="1" s="1"/>
  <c r="S5" i="1"/>
  <c r="U5" i="1" s="1"/>
  <c r="V5" i="1" s="1"/>
  <c r="S4" i="1"/>
  <c r="O4" i="1"/>
  <c r="N4" i="1"/>
  <c r="U3" i="1"/>
  <c r="U10" i="1" l="1"/>
  <c r="V10" i="1" s="1"/>
  <c r="U4" i="1"/>
  <c r="V4" i="1" s="1"/>
  <c r="U7" i="1"/>
  <c r="V7" i="1" s="1"/>
</calcChain>
</file>

<file path=xl/sharedStrings.xml><?xml version="1.0" encoding="utf-8"?>
<sst xmlns="http://schemas.openxmlformats.org/spreadsheetml/2006/main" count="182" uniqueCount="76">
  <si>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</si>
  <si>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</si>
  <si>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</si>
  <si>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</si>
  <si>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</si>
  <si>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</si>
  <si>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</si>
  <si>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</si>
  <si>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</si>
  <si>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</si>
  <si>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</si>
  <si>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</si>
  <si>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</si>
  <si>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</si>
  <si>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</si>
  <si>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</si>
  <si>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</si>
  <si>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</si>
  <si>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</si>
  <si>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</si>
  <si>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</si>
  <si>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</si>
  <si>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</si>
  <si>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</si>
  <si>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</si>
  <si>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</si>
  <si>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</si>
  <si>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GDL, JAL</t>
  </si>
  <si>
    <t>PAGARE</t>
  </si>
  <si>
    <t>TRANSF</t>
  </si>
  <si>
    <t xml:space="preserve">DELEG INST DE LA PPNNA        </t>
  </si>
  <si>
    <t>ADMINISTRATIVA</t>
  </si>
  <si>
    <t>CONTROL Y MTTO VEHICULOS OFICIALES</t>
  </si>
  <si>
    <t>PROF. ESPECIALIZADO TRABAJADORA SOCIAL</t>
  </si>
  <si>
    <t xml:space="preserve">CHOFER           </t>
  </si>
  <si>
    <t>PROFESIONISTA ESPECIALIZADO C ABOGADO</t>
  </si>
  <si>
    <t>SE REALIZO LA COMISION DE MANERA SATISFACTORIA</t>
  </si>
  <si>
    <t>JOSE LUCAS ESCOBAR GARCIA</t>
  </si>
  <si>
    <t xml:space="preserve">FERNANDO DIAZ GARCIA    </t>
  </si>
  <si>
    <t>ADMINISTRACION</t>
  </si>
  <si>
    <t>MIGUEL ANGEL RODRIGUEZ TOVAR</t>
  </si>
  <si>
    <t>ABOGADO LABORAL</t>
  </si>
  <si>
    <t>ALIMENTOS, COMBUSTIBLE Y PEAJES REDONDO</t>
  </si>
  <si>
    <t>CONCILIACION Y ARBITRAJE DEL EDO. JAL</t>
  </si>
  <si>
    <t xml:space="preserve">CHRISTOPHER MANUEL FLORES PEREZ               </t>
  </si>
  <si>
    <t>SUBDELEGADO</t>
  </si>
  <si>
    <t>MARTES 02 DE ABRIL 2024</t>
  </si>
  <si>
    <t>JUZGADO FAMILIAR DEL ESTADO DE JAL Y OTROS</t>
  </si>
  <si>
    <t>DILIGENCIAS VARIAS</t>
  </si>
  <si>
    <t>5:00AM SALIDA DE PTO VTA/9:00AM LLEGADA A GDL TRASLADO A CIUDAD NIÑEZ/SALIDA 2:00PM/2:45PM TRASLADO AL PERIODICO INFORMADOR/4:00PM TRASLADO AL PERIODICO OF DEL ESTADO Y SALIDA A VTA/9:00PM LLEGADA A VTA</t>
  </si>
  <si>
    <t>TRASLADO DE PERSONAL DE PROCURADURIA A JUSGADOS</t>
  </si>
  <si>
    <t xml:space="preserve">KHIABETH VALDIVIA ROBLES          </t>
  </si>
  <si>
    <t>PROF. ESPECIALIZADO C PSICOLOGO</t>
  </si>
  <si>
    <t>MARTES 09 ABRIL 2024</t>
  </si>
  <si>
    <t>CASA HOGAR "ALMA LIBRE"</t>
  </si>
  <si>
    <t>TRASLADO DE MENOR</t>
  </si>
  <si>
    <t>6:00AM SALIDA DEL ALBERGU VIDA NUEVA A GDL/10:20AM LLEGADA A GDL ALBERGUE 100 CORAZONES/11:20AM MENORES INGRESADAS A ALBERGUE KAMAMI/1:00PM LLEGADA A ALMA LIBRE PARA EGRESO DE MENOR Y SALDIA A VTA/6:30PM LLEGADA AL ALBERGUE VIDA NUEVA</t>
  </si>
  <si>
    <t xml:space="preserve">ANGELA JAZMIN GUTIERREZ CABALLERO  </t>
  </si>
  <si>
    <t>TRASLADO DE PERSONAL DE PROCURADURIA Y MENOR</t>
  </si>
  <si>
    <t xml:space="preserve">JONATHAN ALEXIS BERNAL RODRIGUEZ           </t>
  </si>
  <si>
    <t>JUEVES 25 ABRIL 2024</t>
  </si>
  <si>
    <t>OFICINAS VARIAS</t>
  </si>
  <si>
    <t>5:30AM SALIDA DE PTO VTA/9:00AM LLEGADA A GDL/10:00AM LLEGADA A  100 CORAZONES/10:30AM DESAYUNO/12:00PM LLEGADA A DIF JAL/3:00PM SALIDA A PTO VTA/8:30PM LLEGADA A OF CENTRALES</t>
  </si>
  <si>
    <t>AUDIENCIA</t>
  </si>
  <si>
    <t>TRASLADO DE PERSONAL DE PROCURADURIA</t>
  </si>
  <si>
    <t>PROGRAMAS</t>
  </si>
  <si>
    <t>TRABAJO SOCIAL</t>
  </si>
  <si>
    <t>KAREN LIZBETH CUEVA LIMA</t>
  </si>
  <si>
    <t>MARTES 23 ABRIL 2024</t>
  </si>
  <si>
    <t>DIF JALISCO  en Ave. Alcalde #1220 Col. Miraflores</t>
  </si>
  <si>
    <t>CAPACITACION</t>
  </si>
  <si>
    <t>2:45AM SALIDA A GDL/6:15AM LLEGADA A GDL/8:00AM LLEGADA A DIF JAL/9:00AM A 1:00PM CAPACITACION/4:00PM SALIDA A VTA</t>
  </si>
  <si>
    <t>BRENDA ROXANA JOYA JOYA</t>
  </si>
  <si>
    <t>MARTES 30 ABRIL 2024</t>
  </si>
  <si>
    <t>SEGUIMIENTO DE DEMANDAS</t>
  </si>
  <si>
    <r>
      <t xml:space="preserve">LUN 28 ABR </t>
    </r>
    <r>
      <rPr>
        <sz val="8"/>
        <color theme="1"/>
        <rFont val="Calibri"/>
        <family val="2"/>
        <scheme val="minor"/>
      </rPr>
      <t>5:00PM SALIDA DE VTA/10:00PM LLEGADA A GDL/</t>
    </r>
    <r>
      <rPr>
        <b/>
        <sz val="8"/>
        <color theme="1"/>
        <rFont val="Calibri"/>
        <family val="2"/>
        <scheme val="minor"/>
      </rPr>
      <t>MAR 29 ABR</t>
    </r>
    <r>
      <rPr>
        <sz val="8"/>
        <color theme="1"/>
        <rFont val="Calibri"/>
        <family val="2"/>
        <scheme val="minor"/>
      </rPr>
      <t xml:space="preserve"> 10:30AM A 12:00PM ANTE LA JUNTA DE CONCILIACION Y ARBITRAJE/2:00PM SALIDA DE GDL/7:00PM LLEGADA A VTA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</si>
</sst>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6" fillId="0" borderId="0" xfId="0" applyNumberFormat="1" applyFont="1" applyFill="1" applyAlignment="1">
      <alignment vertical="center"/>
    </xf>
    <xf numFmtId="14" fontId="9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workbookViewId="0">
      <pane ySplit="1" topLeftCell="A2" activePane="bottomLeft" state="frozen"/>
      <selection pane="bottomLeft" activeCell="AA2" sqref="AA2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8" s="8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8" s="8" customFormat="1" ht="99" x14ac:dyDescent="0.25">
      <c r="A2" s="6">
        <v>60</v>
      </c>
      <c r="B2" s="10" t="s">
        <v>26</v>
      </c>
      <c r="C2" s="10" t="s">
        <v>30</v>
      </c>
      <c r="D2" s="11" t="s">
        <v>59</v>
      </c>
      <c r="E2" s="11" t="s">
        <v>35</v>
      </c>
      <c r="F2" s="12" t="s">
        <v>46</v>
      </c>
      <c r="G2" s="22" t="s">
        <v>47</v>
      </c>
      <c r="H2" s="13" t="s">
        <v>27</v>
      </c>
      <c r="I2" s="12" t="s">
        <v>18</v>
      </c>
      <c r="J2" s="12" t="s">
        <v>48</v>
      </c>
      <c r="K2" s="10" t="s">
        <v>28</v>
      </c>
      <c r="L2" s="10" t="s">
        <v>29</v>
      </c>
      <c r="M2" s="15">
        <v>414</v>
      </c>
      <c r="N2" s="15"/>
      <c r="O2" s="15"/>
      <c r="P2" s="15"/>
      <c r="Q2" s="15"/>
      <c r="R2" s="15"/>
      <c r="S2" s="15">
        <v>414</v>
      </c>
      <c r="T2" s="15"/>
      <c r="U2" s="15">
        <f t="shared" ref="U2" si="0">SUM(N2:T2)</f>
        <v>414</v>
      </c>
      <c r="V2"/>
      <c r="W2"/>
      <c r="X2" s="9"/>
      <c r="Y2" s="21" t="s">
        <v>49</v>
      </c>
      <c r="Z2" s="16" t="s">
        <v>36</v>
      </c>
      <c r="AA2" s="26"/>
      <c r="AB2"/>
    </row>
    <row r="3" spans="1:28" ht="99" x14ac:dyDescent="0.25">
      <c r="A3" s="6">
        <v>61</v>
      </c>
      <c r="B3" s="10" t="s">
        <v>26</v>
      </c>
      <c r="C3" s="10" t="s">
        <v>30</v>
      </c>
      <c r="D3" s="11" t="s">
        <v>44</v>
      </c>
      <c r="E3" s="11" t="s">
        <v>45</v>
      </c>
      <c r="F3" s="12" t="s">
        <v>46</v>
      </c>
      <c r="G3" s="22" t="s">
        <v>47</v>
      </c>
      <c r="H3" s="13" t="s">
        <v>27</v>
      </c>
      <c r="I3" s="12" t="s">
        <v>18</v>
      </c>
      <c r="J3" s="12" t="s">
        <v>48</v>
      </c>
      <c r="K3" s="10" t="s">
        <v>28</v>
      </c>
      <c r="L3" s="10" t="s">
        <v>29</v>
      </c>
      <c r="M3" s="15">
        <v>414</v>
      </c>
      <c r="N3" s="15"/>
      <c r="O3" s="15"/>
      <c r="P3" s="15"/>
      <c r="Q3" s="15"/>
      <c r="R3" s="15"/>
      <c r="S3" s="15">
        <v>414</v>
      </c>
      <c r="T3" s="15"/>
      <c r="U3" s="15">
        <f t="shared" ref="U3:U8" si="1">SUM(N3:T3)</f>
        <v>414</v>
      </c>
      <c r="X3" s="9"/>
      <c r="Y3" s="21" t="s">
        <v>49</v>
      </c>
      <c r="Z3" s="16" t="s">
        <v>36</v>
      </c>
    </row>
    <row r="4" spans="1:28" ht="99" x14ac:dyDescent="0.25">
      <c r="A4" s="6">
        <v>62</v>
      </c>
      <c r="B4" s="10" t="s">
        <v>31</v>
      </c>
      <c r="C4" s="10" t="s">
        <v>32</v>
      </c>
      <c r="D4" s="5" t="s">
        <v>37</v>
      </c>
      <c r="E4" s="23" t="s">
        <v>34</v>
      </c>
      <c r="F4" s="12" t="s">
        <v>46</v>
      </c>
      <c r="G4" s="22" t="s">
        <v>47</v>
      </c>
      <c r="H4" s="13" t="s">
        <v>27</v>
      </c>
      <c r="I4" s="7" t="s">
        <v>42</v>
      </c>
      <c r="J4" s="14" t="s">
        <v>50</v>
      </c>
      <c r="K4" s="10" t="s">
        <v>28</v>
      </c>
      <c r="L4" s="10" t="s">
        <v>29</v>
      </c>
      <c r="M4" s="15">
        <v>5319</v>
      </c>
      <c r="N4" s="15">
        <f>171+223+193+288+193+193+193+288+171+223</f>
        <v>2136</v>
      </c>
      <c r="O4" s="15">
        <f>1116.42+1200.16</f>
        <v>2316.58</v>
      </c>
      <c r="P4" s="15"/>
      <c r="Q4" s="15"/>
      <c r="R4" s="15"/>
      <c r="S4" s="15">
        <f>109+196+109</f>
        <v>414</v>
      </c>
      <c r="T4" s="15"/>
      <c r="U4" s="15">
        <f>SUM(N4:T4)</f>
        <v>4866.58</v>
      </c>
      <c r="V4" s="15">
        <f>M4-U4</f>
        <v>452.42000000000007</v>
      </c>
      <c r="X4" s="9">
        <v>45399</v>
      </c>
      <c r="Y4" s="21" t="s">
        <v>49</v>
      </c>
      <c r="Z4" s="16" t="s">
        <v>36</v>
      </c>
    </row>
    <row r="5" spans="1:28" ht="117" x14ac:dyDescent="0.25">
      <c r="A5" s="6">
        <v>63</v>
      </c>
      <c r="B5" s="10" t="s">
        <v>26</v>
      </c>
      <c r="C5" s="10" t="s">
        <v>30</v>
      </c>
      <c r="D5" s="11" t="s">
        <v>51</v>
      </c>
      <c r="E5" s="11" t="s">
        <v>52</v>
      </c>
      <c r="F5" s="12" t="s">
        <v>53</v>
      </c>
      <c r="G5" s="22" t="s">
        <v>54</v>
      </c>
      <c r="H5" s="13" t="s">
        <v>27</v>
      </c>
      <c r="I5" s="12" t="s">
        <v>18</v>
      </c>
      <c r="J5" s="14" t="s">
        <v>55</v>
      </c>
      <c r="K5" s="10" t="s">
        <v>28</v>
      </c>
      <c r="L5" s="10" t="s">
        <v>29</v>
      </c>
      <c r="M5" s="15">
        <v>937</v>
      </c>
      <c r="N5" s="15"/>
      <c r="O5" s="15"/>
      <c r="P5" s="15"/>
      <c r="Q5" s="15"/>
      <c r="R5" s="15"/>
      <c r="S5" s="15">
        <f>327+392+160</f>
        <v>879</v>
      </c>
      <c r="T5" s="15"/>
      <c r="U5" s="15">
        <f t="shared" ref="U5:U6" si="2">SUM(N5:T5)</f>
        <v>879</v>
      </c>
      <c r="V5" s="15">
        <f>M5-U5</f>
        <v>58</v>
      </c>
      <c r="X5" s="9">
        <v>45399</v>
      </c>
      <c r="Y5" s="21" t="s">
        <v>56</v>
      </c>
      <c r="Z5" s="16" t="s">
        <v>36</v>
      </c>
    </row>
    <row r="6" spans="1:28" ht="117" x14ac:dyDescent="0.25">
      <c r="A6" s="6">
        <v>64</v>
      </c>
      <c r="B6" s="10" t="s">
        <v>26</v>
      </c>
      <c r="C6" s="10" t="s">
        <v>30</v>
      </c>
      <c r="D6" s="11" t="s">
        <v>57</v>
      </c>
      <c r="E6" s="11" t="s">
        <v>33</v>
      </c>
      <c r="F6" s="12" t="s">
        <v>53</v>
      </c>
      <c r="G6" s="22" t="s">
        <v>54</v>
      </c>
      <c r="H6" s="13" t="s">
        <v>27</v>
      </c>
      <c r="I6" s="12" t="s">
        <v>18</v>
      </c>
      <c r="J6" s="14" t="s">
        <v>55</v>
      </c>
      <c r="K6" s="10" t="s">
        <v>28</v>
      </c>
      <c r="L6" s="10" t="s">
        <v>29</v>
      </c>
      <c r="M6" s="15">
        <v>414</v>
      </c>
      <c r="N6" s="15"/>
      <c r="O6" s="15"/>
      <c r="P6" s="15"/>
      <c r="Q6" s="15"/>
      <c r="R6" s="15"/>
      <c r="S6" s="15">
        <f>109+196</f>
        <v>305</v>
      </c>
      <c r="T6" s="15"/>
      <c r="U6" s="15">
        <f t="shared" si="2"/>
        <v>305</v>
      </c>
      <c r="X6" s="9"/>
      <c r="Y6" s="21" t="s">
        <v>56</v>
      </c>
      <c r="Z6" s="16" t="s">
        <v>36</v>
      </c>
    </row>
    <row r="7" spans="1:28" ht="117" x14ac:dyDescent="0.25">
      <c r="A7" s="6">
        <v>65</v>
      </c>
      <c r="B7" s="10" t="s">
        <v>31</v>
      </c>
      <c r="C7" s="10" t="s">
        <v>32</v>
      </c>
      <c r="D7" s="5" t="s">
        <v>37</v>
      </c>
      <c r="E7" s="23" t="s">
        <v>34</v>
      </c>
      <c r="F7" s="12" t="s">
        <v>53</v>
      </c>
      <c r="G7" s="22" t="s">
        <v>54</v>
      </c>
      <c r="H7" s="13" t="s">
        <v>27</v>
      </c>
      <c r="I7" s="7" t="s">
        <v>42</v>
      </c>
      <c r="J7" s="14" t="s">
        <v>58</v>
      </c>
      <c r="K7" s="10" t="s">
        <v>28</v>
      </c>
      <c r="L7" s="10" t="s">
        <v>29</v>
      </c>
      <c r="M7" s="15">
        <v>4459.5</v>
      </c>
      <c r="N7" s="15">
        <f>171+223+288+193+193+288+171+223+193+193</f>
        <v>2136</v>
      </c>
      <c r="O7" s="15">
        <f>902.5+754.44</f>
        <v>1656.94</v>
      </c>
      <c r="P7" s="15"/>
      <c r="Q7" s="15"/>
      <c r="R7" s="15"/>
      <c r="S7" s="15">
        <f>109+196</f>
        <v>305</v>
      </c>
      <c r="T7" s="15"/>
      <c r="U7" s="15">
        <f t="shared" ref="U7:U13" si="3">SUM(N7:T7)</f>
        <v>4097.9400000000005</v>
      </c>
      <c r="V7" s="15">
        <f>M7-U7</f>
        <v>361.55999999999949</v>
      </c>
      <c r="X7" s="9">
        <v>45399</v>
      </c>
      <c r="Y7" s="21" t="s">
        <v>56</v>
      </c>
      <c r="Z7" s="16" t="s">
        <v>36</v>
      </c>
    </row>
    <row r="8" spans="1:28" ht="90" x14ac:dyDescent="0.25">
      <c r="A8" s="6">
        <v>66</v>
      </c>
      <c r="B8" s="10" t="s">
        <v>26</v>
      </c>
      <c r="C8" s="10" t="s">
        <v>30</v>
      </c>
      <c r="D8" s="11" t="s">
        <v>59</v>
      </c>
      <c r="E8" s="11" t="s">
        <v>35</v>
      </c>
      <c r="F8" s="12" t="s">
        <v>60</v>
      </c>
      <c r="G8" s="12" t="s">
        <v>61</v>
      </c>
      <c r="H8" s="13" t="s">
        <v>27</v>
      </c>
      <c r="I8" s="12" t="s">
        <v>18</v>
      </c>
      <c r="J8" s="14" t="s">
        <v>48</v>
      </c>
      <c r="K8" s="10" t="s">
        <v>28</v>
      </c>
      <c r="L8" s="10" t="s">
        <v>29</v>
      </c>
      <c r="M8" s="15">
        <v>414</v>
      </c>
      <c r="S8" s="15">
        <f>109+196+109</f>
        <v>414</v>
      </c>
      <c r="U8" s="15">
        <f t="shared" si="3"/>
        <v>414</v>
      </c>
      <c r="X8" s="9"/>
      <c r="Y8" s="24" t="s">
        <v>62</v>
      </c>
      <c r="Z8" s="16" t="s">
        <v>36</v>
      </c>
    </row>
    <row r="9" spans="1:28" ht="90" x14ac:dyDescent="0.25">
      <c r="A9" s="6">
        <v>67</v>
      </c>
      <c r="B9" s="10" t="s">
        <v>26</v>
      </c>
      <c r="C9" s="10" t="s">
        <v>30</v>
      </c>
      <c r="D9" s="11" t="s">
        <v>44</v>
      </c>
      <c r="E9" s="11" t="s">
        <v>45</v>
      </c>
      <c r="F9" s="12" t="s">
        <v>60</v>
      </c>
      <c r="G9" s="12" t="s">
        <v>61</v>
      </c>
      <c r="H9" s="13" t="s">
        <v>27</v>
      </c>
      <c r="I9" s="12" t="s">
        <v>18</v>
      </c>
      <c r="J9" s="14" t="s">
        <v>63</v>
      </c>
      <c r="K9" s="10" t="s">
        <v>28</v>
      </c>
      <c r="L9" s="10" t="s">
        <v>29</v>
      </c>
      <c r="M9" s="15">
        <v>414</v>
      </c>
      <c r="S9" s="15">
        <f>109+196+109</f>
        <v>414</v>
      </c>
      <c r="U9" s="15">
        <f t="shared" si="3"/>
        <v>414</v>
      </c>
      <c r="Y9" s="24" t="s">
        <v>62</v>
      </c>
      <c r="Z9" s="16" t="s">
        <v>36</v>
      </c>
    </row>
    <row r="10" spans="1:28" ht="90" x14ac:dyDescent="0.25">
      <c r="A10" s="6">
        <v>68</v>
      </c>
      <c r="B10" s="10" t="s">
        <v>31</v>
      </c>
      <c r="C10" s="10" t="s">
        <v>32</v>
      </c>
      <c r="D10" s="5" t="s">
        <v>38</v>
      </c>
      <c r="E10" s="11" t="s">
        <v>34</v>
      </c>
      <c r="F10" s="12" t="s">
        <v>60</v>
      </c>
      <c r="G10" s="12" t="s">
        <v>61</v>
      </c>
      <c r="H10" s="13" t="s">
        <v>27</v>
      </c>
      <c r="I10" s="7" t="s">
        <v>42</v>
      </c>
      <c r="J10" s="14" t="s">
        <v>64</v>
      </c>
      <c r="K10" s="10" t="s">
        <v>28</v>
      </c>
      <c r="L10" s="10" t="s">
        <v>29</v>
      </c>
      <c r="M10" s="15">
        <v>5565</v>
      </c>
      <c r="N10" s="15">
        <f>171+223+193+288+193+193+193+288+171+223</f>
        <v>2136</v>
      </c>
      <c r="O10" s="15">
        <f>1200.75+300.16</f>
        <v>1500.91</v>
      </c>
      <c r="P10" s="15"/>
      <c r="Q10" s="15">
        <v>25</v>
      </c>
      <c r="R10" s="15"/>
      <c r="S10" s="15">
        <f>109+196+109</f>
        <v>414</v>
      </c>
      <c r="T10" s="15"/>
      <c r="U10" s="15">
        <f t="shared" si="3"/>
        <v>4075.91</v>
      </c>
      <c r="V10" s="15">
        <f>M10-U10</f>
        <v>1489.0900000000001</v>
      </c>
      <c r="X10" s="9">
        <v>45428</v>
      </c>
      <c r="Y10" s="24" t="s">
        <v>62</v>
      </c>
      <c r="Z10" s="16" t="s">
        <v>36</v>
      </c>
    </row>
    <row r="11" spans="1:28" ht="68.25" x14ac:dyDescent="0.25">
      <c r="A11" s="6">
        <v>69</v>
      </c>
      <c r="B11" s="10" t="s">
        <v>65</v>
      </c>
      <c r="C11" s="10" t="s">
        <v>66</v>
      </c>
      <c r="D11" s="5" t="s">
        <v>67</v>
      </c>
      <c r="E11" s="11" t="s">
        <v>33</v>
      </c>
      <c r="F11" s="12" t="s">
        <v>68</v>
      </c>
      <c r="G11" s="12" t="s">
        <v>69</v>
      </c>
      <c r="H11" s="13" t="s">
        <v>27</v>
      </c>
      <c r="I11" s="12" t="s">
        <v>18</v>
      </c>
      <c r="J11" s="14" t="s">
        <v>70</v>
      </c>
      <c r="K11" s="10" t="s">
        <v>28</v>
      </c>
      <c r="L11" s="10" t="s">
        <v>29</v>
      </c>
      <c r="M11" s="15">
        <v>1892</v>
      </c>
      <c r="N11" s="15"/>
      <c r="O11" s="15"/>
      <c r="P11" s="15"/>
      <c r="Q11" s="15">
        <v>1478</v>
      </c>
      <c r="R11" s="15"/>
      <c r="S11" s="15">
        <f>109+196</f>
        <v>305</v>
      </c>
      <c r="T11" s="15"/>
      <c r="U11" s="15">
        <f t="shared" si="3"/>
        <v>1783</v>
      </c>
      <c r="V11" s="15">
        <f>M11-U11</f>
        <v>109</v>
      </c>
      <c r="X11" s="9">
        <v>45428</v>
      </c>
      <c r="Y11" s="18" t="s">
        <v>71</v>
      </c>
      <c r="Z11" s="16" t="s">
        <v>36</v>
      </c>
    </row>
    <row r="12" spans="1:28" ht="68.25" x14ac:dyDescent="0.25">
      <c r="A12" s="6">
        <v>70</v>
      </c>
      <c r="B12" s="10" t="s">
        <v>65</v>
      </c>
      <c r="C12" s="10" t="s">
        <v>66</v>
      </c>
      <c r="D12" s="5" t="s">
        <v>72</v>
      </c>
      <c r="E12" s="11" t="s">
        <v>33</v>
      </c>
      <c r="F12" s="12" t="s">
        <v>68</v>
      </c>
      <c r="G12" s="12" t="s">
        <v>69</v>
      </c>
      <c r="H12" s="13" t="s">
        <v>27</v>
      </c>
      <c r="I12" s="12" t="s">
        <v>18</v>
      </c>
      <c r="J12" s="14" t="s">
        <v>70</v>
      </c>
      <c r="K12" s="10" t="s">
        <v>28</v>
      </c>
      <c r="L12" s="10" t="s">
        <v>29</v>
      </c>
      <c r="M12" s="15">
        <v>2492</v>
      </c>
      <c r="N12" s="15"/>
      <c r="O12" s="15"/>
      <c r="P12" s="15"/>
      <c r="Q12" s="15">
        <v>1478</v>
      </c>
      <c r="R12" s="15">
        <f>169.9+125.42+43.97</f>
        <v>339.28999999999996</v>
      </c>
      <c r="S12" s="15">
        <f>109+196</f>
        <v>305</v>
      </c>
      <c r="T12" s="15"/>
      <c r="U12" s="15">
        <f t="shared" si="3"/>
        <v>2122.29</v>
      </c>
      <c r="V12" s="15">
        <f>M12-U12</f>
        <v>369.71000000000004</v>
      </c>
      <c r="X12" s="9">
        <v>45428</v>
      </c>
      <c r="Y12" s="18" t="s">
        <v>71</v>
      </c>
      <c r="Z12" s="16" t="s">
        <v>36</v>
      </c>
    </row>
    <row r="13" spans="1:28" ht="102" x14ac:dyDescent="0.25">
      <c r="A13" s="6">
        <v>71</v>
      </c>
      <c r="B13" s="10" t="s">
        <v>31</v>
      </c>
      <c r="C13" s="10" t="s">
        <v>39</v>
      </c>
      <c r="D13" s="5" t="s">
        <v>40</v>
      </c>
      <c r="E13" s="11" t="s">
        <v>41</v>
      </c>
      <c r="F13" s="12" t="s">
        <v>73</v>
      </c>
      <c r="G13" s="20" t="s">
        <v>43</v>
      </c>
      <c r="H13" s="13" t="s">
        <v>27</v>
      </c>
      <c r="I13" s="12" t="s">
        <v>18</v>
      </c>
      <c r="J13" s="14" t="s">
        <v>74</v>
      </c>
      <c r="K13" s="10" t="s">
        <v>28</v>
      </c>
      <c r="L13" s="10" t="s">
        <v>29</v>
      </c>
      <c r="M13" s="15">
        <v>2492</v>
      </c>
      <c r="N13" s="15">
        <f>386+193+193+288+288+223+223+171+171</f>
        <v>2136</v>
      </c>
      <c r="S13" s="15">
        <f>109+196+109</f>
        <v>414</v>
      </c>
      <c r="U13" s="15">
        <f t="shared" si="3"/>
        <v>2550</v>
      </c>
      <c r="V13" s="15"/>
      <c r="W13" s="25">
        <f>U13-M13</f>
        <v>58</v>
      </c>
      <c r="X13" s="9">
        <v>45434</v>
      </c>
      <c r="Y13" s="17" t="s">
        <v>75</v>
      </c>
      <c r="Z13" s="16" t="s">
        <v>36</v>
      </c>
    </row>
    <row r="14" spans="1:28" x14ac:dyDescent="0.25">
      <c r="A14" s="6"/>
      <c r="B14" s="10"/>
      <c r="C14" s="10"/>
      <c r="D14" s="11"/>
      <c r="E14" s="20"/>
      <c r="F14" s="13"/>
      <c r="G14" s="7"/>
      <c r="H14" s="14"/>
      <c r="I14" s="10"/>
      <c r="J14" s="10"/>
      <c r="K14" s="15"/>
      <c r="L14" s="15"/>
      <c r="M14" s="15"/>
      <c r="N14" s="15"/>
      <c r="O14" s="15"/>
      <c r="P14" s="15"/>
      <c r="Q14" s="15"/>
      <c r="R14" s="15"/>
      <c r="S14" s="15"/>
      <c r="U14" s="9"/>
      <c r="V14" s="18"/>
      <c r="W14" s="16"/>
    </row>
    <row r="15" spans="1:28" x14ac:dyDescent="0.25">
      <c r="A15" s="6"/>
      <c r="B15" s="10"/>
      <c r="C15" s="4"/>
      <c r="D15" s="11"/>
      <c r="E15" s="20"/>
      <c r="F15" s="13"/>
      <c r="G15" s="12"/>
      <c r="H15" s="14"/>
      <c r="I15" s="10"/>
      <c r="J15" s="10"/>
      <c r="K15" s="15"/>
      <c r="L15" s="15"/>
      <c r="M15" s="15"/>
      <c r="N15" s="15"/>
      <c r="O15" s="15"/>
      <c r="P15" s="15"/>
      <c r="Q15" s="15"/>
      <c r="R15" s="15"/>
      <c r="S15" s="15"/>
      <c r="U15" s="9"/>
      <c r="V15" s="17"/>
      <c r="W15" s="16"/>
    </row>
    <row r="16" spans="1:28" x14ac:dyDescent="0.25">
      <c r="A16" s="6"/>
      <c r="B16" s="10"/>
      <c r="C16" s="4"/>
      <c r="D16" s="11"/>
      <c r="F16" s="12"/>
      <c r="G16" s="20"/>
      <c r="H16" s="13"/>
      <c r="I16" s="12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W16" s="9"/>
      <c r="X16" s="17"/>
      <c r="Y16" s="16"/>
    </row>
    <row r="17" spans="1:26" x14ac:dyDescent="0.25">
      <c r="A17" s="6"/>
      <c r="B17" s="10"/>
      <c r="C17" s="4"/>
      <c r="D17" s="11"/>
      <c r="F17" s="12"/>
      <c r="G17" s="20"/>
      <c r="H17" s="13"/>
      <c r="I17" s="12"/>
      <c r="J17" s="14"/>
      <c r="K17" s="10"/>
      <c r="L17" s="10"/>
      <c r="M17" s="15"/>
      <c r="N17" s="15"/>
      <c r="O17" s="15"/>
      <c r="P17" s="15"/>
      <c r="Q17" s="15"/>
      <c r="R17" s="15"/>
      <c r="S17" s="15"/>
      <c r="T17" s="15"/>
      <c r="U17" s="15"/>
      <c r="V17" s="15"/>
      <c r="X17" s="9"/>
      <c r="Y17" s="17"/>
      <c r="Z17" s="16"/>
    </row>
    <row r="18" spans="1:26" x14ac:dyDescent="0.25">
      <c r="A18" s="6"/>
      <c r="B18" s="10"/>
      <c r="C18" s="10"/>
      <c r="D18" s="11"/>
      <c r="E18" s="11"/>
      <c r="F18" s="12"/>
      <c r="G18" s="20"/>
      <c r="H18" s="13"/>
      <c r="I18" s="7"/>
      <c r="J18" s="14"/>
      <c r="K18" s="10"/>
      <c r="L18" s="10"/>
      <c r="M18" s="15"/>
      <c r="N18" s="15"/>
      <c r="O18" s="15"/>
      <c r="P18" s="15"/>
      <c r="Q18" s="15"/>
      <c r="R18" s="15"/>
      <c r="S18" s="15"/>
      <c r="T18" s="15"/>
      <c r="U18" s="15"/>
      <c r="V18" s="15"/>
      <c r="X18" s="9"/>
      <c r="Y18" s="17"/>
      <c r="Z18" s="16"/>
    </row>
    <row r="19" spans="1:26" x14ac:dyDescent="0.25">
      <c r="A19" s="6"/>
      <c r="B19" s="10"/>
      <c r="C19" s="10"/>
      <c r="D19" s="11"/>
      <c r="E19" s="11"/>
      <c r="F19" s="12"/>
      <c r="G19" s="20"/>
      <c r="H19" s="13"/>
      <c r="I19" s="7"/>
      <c r="J19" s="14"/>
      <c r="K19" s="10"/>
      <c r="L19" s="10"/>
      <c r="M19" s="15"/>
      <c r="N19" s="15"/>
      <c r="O19" s="15"/>
      <c r="P19" s="15"/>
      <c r="Q19" s="15"/>
      <c r="R19" s="15"/>
      <c r="S19" s="15"/>
      <c r="T19" s="15"/>
      <c r="U19" s="15"/>
      <c r="V19" s="15"/>
      <c r="X19" s="9"/>
      <c r="Y19" s="21"/>
      <c r="Z19" s="16"/>
    </row>
    <row r="20" spans="1:26" x14ac:dyDescent="0.25">
      <c r="A20" s="6"/>
      <c r="B20" s="10"/>
      <c r="C20" s="10"/>
      <c r="D20" s="19"/>
      <c r="E20" s="11"/>
      <c r="F20" s="12"/>
      <c r="G20" s="20"/>
      <c r="H20" s="13"/>
      <c r="I20" s="12"/>
      <c r="J20" s="14"/>
      <c r="K20" s="10"/>
      <c r="L20" s="10"/>
      <c r="M20" s="15"/>
      <c r="N20" s="15"/>
      <c r="O20" s="15"/>
      <c r="P20" s="15"/>
      <c r="Q20" s="15"/>
      <c r="R20" s="15"/>
      <c r="S20" s="15"/>
      <c r="T20" s="15"/>
      <c r="U20" s="15"/>
      <c r="V20" s="15"/>
      <c r="X20" s="9"/>
      <c r="Y20" s="21"/>
      <c r="Z20" s="16"/>
    </row>
    <row r="21" spans="1:26" x14ac:dyDescent="0.25">
      <c r="A21" s="6"/>
      <c r="B21" s="10"/>
      <c r="C21" s="10"/>
      <c r="D21" s="11"/>
      <c r="E21" s="11"/>
      <c r="F21" s="12"/>
      <c r="G21" s="20"/>
      <c r="H21" s="13"/>
      <c r="I21" s="12"/>
      <c r="J21" s="14"/>
      <c r="K21" s="10"/>
      <c r="L21" s="10"/>
      <c r="M21" s="15"/>
      <c r="N21" s="15"/>
      <c r="O21" s="15"/>
      <c r="P21" s="15"/>
      <c r="Q21" s="15"/>
      <c r="R21" s="15"/>
      <c r="S21" s="15"/>
      <c r="T21" s="15"/>
      <c r="U21" s="15"/>
      <c r="V21" s="15"/>
      <c r="X21" s="9"/>
      <c r="Y21" s="21"/>
      <c r="Z21" s="16"/>
    </row>
    <row r="22" spans="1:26" x14ac:dyDescent="0.25">
      <c r="A22" s="6"/>
      <c r="B22" s="10"/>
      <c r="C22" s="10"/>
      <c r="D22" s="5"/>
      <c r="E22" s="11"/>
      <c r="F22" s="12"/>
      <c r="G22" s="20"/>
      <c r="H22" s="13"/>
      <c r="I22" s="12"/>
      <c r="J22" s="14"/>
      <c r="K22" s="10"/>
      <c r="L22" s="10"/>
      <c r="M22" s="15"/>
      <c r="N22" s="15"/>
      <c r="O22" s="15"/>
      <c r="P22" s="15"/>
      <c r="Q22" s="15"/>
      <c r="R22" s="15"/>
      <c r="S22" s="15"/>
      <c r="T22" s="15"/>
      <c r="U22" s="15"/>
      <c r="V22" s="15"/>
      <c r="X22" s="9"/>
      <c r="Y22" s="21"/>
      <c r="Z22" s="16"/>
    </row>
    <row r="23" spans="1:26" x14ac:dyDescent="0.25">
      <c r="A23" s="6"/>
      <c r="B23" s="10"/>
      <c r="C23" s="10"/>
      <c r="D23" s="11"/>
      <c r="E23" s="11"/>
      <c r="F23" s="12"/>
      <c r="G23" s="20"/>
      <c r="H23" s="13"/>
      <c r="I23" s="12"/>
      <c r="J23" s="14"/>
      <c r="K23" s="10"/>
      <c r="L23" s="10"/>
      <c r="M23" s="15"/>
      <c r="N23" s="15"/>
      <c r="O23" s="15"/>
      <c r="P23" s="15"/>
      <c r="Q23" s="15"/>
      <c r="R23" s="15"/>
      <c r="S23" s="15"/>
      <c r="T23" s="15"/>
      <c r="U23" s="15"/>
      <c r="V23" s="15"/>
      <c r="X23" s="9"/>
      <c r="Y23" s="21"/>
      <c r="Z2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2024-06-17T20:47:05Z</dcterms:modified>
</cp:coreProperties>
</file>