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imos\tesoreria\AÑO 2024\ROSARIO\TRANSPARENCIA\"/>
    </mc:Choice>
  </mc:AlternateContent>
  <bookViews>
    <workbookView xWindow="0" yWindow="0" windowWidth="16350" windowHeight="97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S14" i="1"/>
  <c r="O14" i="1"/>
  <c r="N14" i="1"/>
  <c r="O13" i="1"/>
  <c r="N13" i="1"/>
  <c r="U12" i="1"/>
  <c r="V12" i="1" s="1"/>
  <c r="V11" i="1"/>
  <c r="U11" i="1"/>
  <c r="U10" i="1"/>
  <c r="V10" i="1" s="1"/>
  <c r="S9" i="1"/>
  <c r="O9" i="1"/>
  <c r="N9" i="1"/>
  <c r="S8" i="1"/>
  <c r="U8" i="1" s="1"/>
  <c r="V8" i="1" s="1"/>
  <c r="S7" i="1"/>
  <c r="U7" i="1" s="1"/>
  <c r="V7" i="1" s="1"/>
  <c r="U6" i="1"/>
  <c r="S5" i="1"/>
  <c r="O5" i="1"/>
  <c r="N5" i="1"/>
  <c r="S4" i="1"/>
  <c r="U4" i="1" s="1"/>
  <c r="V4" i="1" s="1"/>
  <c r="S3" i="1"/>
  <c r="U3" i="1" s="1"/>
  <c r="V3" i="1" s="1"/>
  <c r="U2" i="1"/>
  <c r="V2" i="1" s="1"/>
  <c r="S2" i="1"/>
  <c r="U14" i="1" l="1"/>
  <c r="V14" i="1" s="1"/>
  <c r="U5" i="1"/>
  <c r="V5" i="1" s="1"/>
  <c r="U9" i="1"/>
  <c r="V9" i="1" s="1"/>
  <c r="U13" i="1"/>
  <c r="V13" i="1" s="1"/>
</calcChain>
</file>

<file path=xl/sharedStrings.xml><?xml version="1.0" encoding="utf-8"?>
<sst xmlns="http://schemas.openxmlformats.org/spreadsheetml/2006/main" count="195" uniqueCount="87">
  <si>
    <t>No. Oficio</t>
  </si>
  <si>
    <t>SUBDIRECCIÓN</t>
  </si>
  <si>
    <t>AREA FUNCIONAL</t>
  </si>
  <si>
    <t>COMISIONADO</t>
  </si>
  <si>
    <t>PUESTO</t>
  </si>
  <si>
    <t>FECHA COMISION</t>
  </si>
  <si>
    <t>DESTINO</t>
  </si>
  <si>
    <t>LUGAR DE COMISION</t>
  </si>
  <si>
    <t>REFERENCIA</t>
  </si>
  <si>
    <t>OBJETIVO</t>
  </si>
  <si>
    <t>METODO</t>
  </si>
  <si>
    <t>FORMA PAGO</t>
  </si>
  <si>
    <t>MONTO</t>
  </si>
  <si>
    <t>PEAJES</t>
  </si>
  <si>
    <t>COMBUSTIBLE</t>
  </si>
  <si>
    <t>PASAJE AEREO</t>
  </si>
  <si>
    <t>PASAJE TERRESTRE</t>
  </si>
  <si>
    <t>PASAJE INTERNO</t>
  </si>
  <si>
    <t>ALIMENTOS</t>
  </si>
  <si>
    <t>HOSPEDAJE</t>
  </si>
  <si>
    <t>GASTADO</t>
  </si>
  <si>
    <t>DEV</t>
  </si>
  <si>
    <t>REEM</t>
  </si>
  <si>
    <t>FECHA DEPOSITO</t>
  </si>
  <si>
    <t>ITINERARIO</t>
  </si>
  <si>
    <t>RESULTADOS</t>
  </si>
  <si>
    <t>DIRECCION</t>
  </si>
  <si>
    <t>GDL, JAL</t>
  </si>
  <si>
    <t>PAGARE</t>
  </si>
  <si>
    <t>TRANSF</t>
  </si>
  <si>
    <t xml:space="preserve">DELEG INST DE LA PPNNA        </t>
  </si>
  <si>
    <t>ADMINISTRATIVA</t>
  </si>
  <si>
    <t>CONTROL Y MTTO VEHICULOS OFICIALES</t>
  </si>
  <si>
    <t xml:space="preserve">CHOFER           </t>
  </si>
  <si>
    <t>PROFESIONISTA ESPECIALIZADO C ABOGADO</t>
  </si>
  <si>
    <t>SE REALIZO LA COMISION DE MANERA SATISFACTORIA</t>
  </si>
  <si>
    <t>JOSE LUCAS ESCOBAR GARCIA</t>
  </si>
  <si>
    <t xml:space="preserve">FERNANDO DIAZ GARCIA    </t>
  </si>
  <si>
    <t>ADMINISTRACION</t>
  </si>
  <si>
    <t>MIGUEL ANGEL RODRIGUEZ TOVAR</t>
  </si>
  <si>
    <t>ABOGADO LABORAL</t>
  </si>
  <si>
    <t>ALIMENTOS, COMBUSTIBLE Y PEAJES REDONDO</t>
  </si>
  <si>
    <t>JUZGADO FAMILIAR DEL ESTADO DE JAL Y OTROS</t>
  </si>
  <si>
    <t xml:space="preserve">JONATHAN ALEXIS BERNAL RODRIGUEZ           </t>
  </si>
  <si>
    <t>PROGRAMAS</t>
  </si>
  <si>
    <t>DIF JALISCO  en Ave. Alcalde #1220 Col. Miraflores</t>
  </si>
  <si>
    <t>SEGUIMIENTO DE DEMANDAS</t>
  </si>
  <si>
    <t>ASISTENCIA ALIMENARIA</t>
  </si>
  <si>
    <t xml:space="preserve">AGUSTINA LAZARO IGNACIO  </t>
  </si>
  <si>
    <t>PROFESIONISTA ESPECIALIZADO A</t>
  </si>
  <si>
    <t>MARTES 07 MAYO 2024</t>
  </si>
  <si>
    <t>ALIMENTOS Y HOSPEDAJE</t>
  </si>
  <si>
    <t>CAPACITACION DE REGLAS DE OPERACIÓN, COMITES CONTRALORIA SOCIAL</t>
  </si>
  <si>
    <r>
      <t xml:space="preserve">LUN 06 MAY </t>
    </r>
    <r>
      <rPr>
        <sz val="8"/>
        <color theme="1"/>
        <rFont val="Calibri"/>
        <family val="2"/>
        <scheme val="minor"/>
      </rPr>
      <t>4:30PM SALIDA A VTA/ 8:00PM LLEGADA A GDL/</t>
    </r>
    <r>
      <rPr>
        <b/>
        <sz val="8"/>
        <color theme="1"/>
        <rFont val="Calibri"/>
        <family val="2"/>
        <scheme val="minor"/>
      </rPr>
      <t xml:space="preserve">MAR 07 MAY </t>
    </r>
    <r>
      <rPr>
        <sz val="8"/>
        <color theme="1"/>
        <rFont val="Calibri"/>
        <family val="2"/>
        <scheme val="minor"/>
      </rPr>
      <t>7:00AM DESAYUNO/8:00AM LLEGADA A DIF JALISCO/8:00 A 4:00PM CAPACITACION/4:30PM COMIDA/5:30PM SALIDA DE GDL/9:00PM LLEGADA A VTA</t>
    </r>
  </si>
  <si>
    <t xml:space="preserve">BEATRIZ ADRIANA VILLA CHAVEZ  </t>
  </si>
  <si>
    <t xml:space="preserve">KRISLA SHIRLEY BERNARDINO MORA </t>
  </si>
  <si>
    <t>OPERADOR A</t>
  </si>
  <si>
    <t xml:space="preserve">FELIPE JAZAELT RUBIO PALOMERA </t>
  </si>
  <si>
    <t>COORDINADOR GENERAL</t>
  </si>
  <si>
    <t>CASA DE DIA</t>
  </si>
  <si>
    <t>JONATHAN JOSUE MERCADO RUVALCABA</t>
  </si>
  <si>
    <t>MIERCOLES 08 MAYO 2024</t>
  </si>
  <si>
    <t>MIXTLAN JAL</t>
  </si>
  <si>
    <t>CURSO CAPACITACION</t>
  </si>
  <si>
    <t>6:00AM SALIDA DE VTA/9:40AM LLEGADA A MIXTLAN/10:00AM A 4:00PM CAPACITACION/7:00 REGRESO A VTA</t>
  </si>
  <si>
    <t>JUEVES 16 Y VIERNES 17 MAYO 2024</t>
  </si>
  <si>
    <t>REALIZAR COMISIONES VARIAS</t>
  </si>
  <si>
    <r>
      <rPr>
        <b/>
        <sz val="8"/>
        <color theme="1"/>
        <rFont val="Calibri"/>
        <family val="2"/>
        <scheme val="minor"/>
      </rPr>
      <t xml:space="preserve">JUE 16 MAY </t>
    </r>
    <r>
      <rPr>
        <sz val="8"/>
        <color theme="1"/>
        <rFont val="Calibri"/>
        <family val="2"/>
        <scheme val="minor"/>
      </rPr>
      <t>5:30AM SALIDA DE PTO VTA/10:00AM LLEGADA A GDL/11:00AM LLEGADA A CD NIÑEZ/4:00PM TRASLADO A PERIODICO/</t>
    </r>
    <r>
      <rPr>
        <b/>
        <sz val="8"/>
        <color theme="1"/>
        <rFont val="Calibri"/>
        <family val="2"/>
        <scheme val="minor"/>
      </rPr>
      <t xml:space="preserve">VIE 17 MAY </t>
    </r>
    <r>
      <rPr>
        <sz val="8"/>
        <color theme="1"/>
        <rFont val="Calibri"/>
        <family val="2"/>
        <scheme val="minor"/>
      </rPr>
      <t xml:space="preserve"> 9:00AM TRASLADO AL SUPREMO TRIBUNAL, JUZGADO Y PERIODICO/1:00PM SALIDA A PTO VTA/5:30PM LLEGADA A VTA</t>
    </r>
  </si>
  <si>
    <t>JOSE DE JESUS ROMERO DIAZ</t>
  </si>
  <si>
    <t>TRASLADO DE PERSONAL DE PROCURADURIA A REALIZAR COMISIONES VARIAS</t>
  </si>
  <si>
    <r>
      <rPr>
        <b/>
        <sz val="8"/>
        <color theme="1"/>
        <rFont val="Calibri"/>
        <family val="2"/>
        <scheme val="minor"/>
      </rPr>
      <t xml:space="preserve">JUE 16 MAY </t>
    </r>
    <r>
      <rPr>
        <sz val="8"/>
        <color theme="1"/>
        <rFont val="Calibri"/>
        <family val="2"/>
        <scheme val="minor"/>
      </rPr>
      <t>5:30AM SALIDA DE PTO VTA/10:00AM LLEGADA A GDL/11:00AM LLEGADA A CD NIÑEZ/4:00PM TRASLADO A PERIODICO/5:00PM TERMINO DEL DIA/</t>
    </r>
    <r>
      <rPr>
        <b/>
        <sz val="8"/>
        <color theme="1"/>
        <rFont val="Calibri"/>
        <family val="2"/>
        <scheme val="minor"/>
      </rPr>
      <t xml:space="preserve">VIE 17 MAY </t>
    </r>
    <r>
      <rPr>
        <sz val="8"/>
        <color theme="1"/>
        <rFont val="Calibri"/>
        <family val="2"/>
        <scheme val="minor"/>
      </rPr>
      <t xml:space="preserve"> 9:00AM TRASLADO AL SUPREMO TRIBUNAL, JUZGADO Y PERIODICO/1:00PM SALIDA A PTO VTA/5:30PM LLEGADA A VTA Y DISTRIBUCION DE PERSONAL A HOGARES/7:00PM LLEGADA A OF CENTRALES</t>
    </r>
  </si>
  <si>
    <t xml:space="preserve">CHRISTOPHER MANUEL FLORES PEREZ              </t>
  </si>
  <si>
    <t>TITULAR PPNNA</t>
  </si>
  <si>
    <r>
      <rPr>
        <b/>
        <sz val="8"/>
        <color theme="1"/>
        <rFont val="Calibri"/>
        <family val="2"/>
        <scheme val="minor"/>
      </rPr>
      <t xml:space="preserve">JUE 16 MAY </t>
    </r>
    <r>
      <rPr>
        <sz val="8"/>
        <color theme="1"/>
        <rFont val="Calibri"/>
        <family val="2"/>
        <scheme val="minor"/>
      </rPr>
      <t>5:30AM SALIDA DE PTO VTA/10:00AM LLEGADA A GDL/11:00AM A 1:00PM LLEGADA A CD NIÑEZ/4:00PM TRASLADO A PERIODICO/</t>
    </r>
    <r>
      <rPr>
        <b/>
        <sz val="8"/>
        <color theme="1"/>
        <rFont val="Calibri"/>
        <family val="2"/>
        <scheme val="minor"/>
      </rPr>
      <t xml:space="preserve">VIE 17 MAY </t>
    </r>
    <r>
      <rPr>
        <sz val="8"/>
        <color theme="1"/>
        <rFont val="Calibri"/>
        <family val="2"/>
        <scheme val="minor"/>
      </rPr>
      <t xml:space="preserve"> 9:00AM TRASLADO AL SUPREMO TRIBUNAL, JUZGADO Y PERIODICO/1:00PM SALIDA A PTO VTA/5:30PM LLEGADA A VTA</t>
    </r>
  </si>
  <si>
    <t>ANAY CANDELARIA ARREDONDO ESQUEDA</t>
  </si>
  <si>
    <t>PROFESIONISTA ESPECIALIZADO B ABOGADO</t>
  </si>
  <si>
    <t>LUNES 20 Y MARTES 21 MAYO 2024</t>
  </si>
  <si>
    <t>HOSPITAL CIVIL "FRAY ANTONIO ALCALDE"</t>
  </si>
  <si>
    <t xml:space="preserve">ALIMENTOS </t>
  </si>
  <si>
    <t>TRASLADO DE MEMOR A ASISTIR A REHABILITACION CON MENOR</t>
  </si>
  <si>
    <t>5:45AM SALIDA DE OF CENTRALES/6:10AM CASA MAXIMO CORNEJO SALIDA DE MENOR/6:25AM SALIDA DE VTA/9:20AM LLEGADA A GDL/10:50AM LLEGADA AL HOSPITAL CIVIL/1:30PM SALIDA DEL HOSPITAL/4;00PM SALIDA DE GDL/7:00PM LLEGADA A VTA/7:15PM ENTREGA DE MENOR EN ALBERGUE/7:45PM LLEGADA A OF CENTRALES</t>
  </si>
  <si>
    <t>FABIOLA MORAN JIMENEZ</t>
  </si>
  <si>
    <t xml:space="preserve">PROFESIONISTA ESPECIALIZADO TRABAJADORA SOCIAL         </t>
  </si>
  <si>
    <t>TRASLADO DE PERSONAL DE PROCURADURIA Y MEMOR A ASISTIR A REHABILITACION CON MENOR</t>
  </si>
  <si>
    <t>VIERNES 24 DE MAYO Y LUNES 27 DE MAYO 2024.</t>
  </si>
  <si>
    <t>TRIBUNAL DE ARBITRAJE Y ESCALAFON EN EL ESTADO DE JAL</t>
  </si>
  <si>
    <r>
      <rPr>
        <b/>
        <sz val="8"/>
        <color theme="1"/>
        <rFont val="Calibri"/>
        <family val="2"/>
        <scheme val="minor"/>
      </rPr>
      <t xml:space="preserve">VIE 24 MAY </t>
    </r>
    <r>
      <rPr>
        <sz val="8"/>
        <color theme="1"/>
        <rFont val="Calibri"/>
        <family val="2"/>
        <scheme val="minor"/>
      </rPr>
      <t xml:space="preserve">7:00AM SALIDA A GDL/11:00AM A 2:00PM VISITA CONCILIACION ARBITRAJE/ </t>
    </r>
    <r>
      <rPr>
        <b/>
        <sz val="8"/>
        <color theme="1"/>
        <rFont val="Calibri"/>
        <family val="2"/>
        <scheme val="minor"/>
      </rPr>
      <t xml:space="preserve">LUN 27 MAY </t>
    </r>
    <r>
      <rPr>
        <sz val="8"/>
        <color theme="1"/>
        <rFont val="Calibri"/>
        <family val="2"/>
        <scheme val="minor"/>
      </rPr>
      <t>11:00AM A 2:00PM ASISTENCIA JUNTA CONCILIACION Y ABRITRAJE/3:00PM SALIDA A VTA/7:00PM LLEGADA A VTA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</si>
</sst>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4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pane ySplit="1" topLeftCell="A2" activePane="bottomLeft" state="frozen"/>
      <selection pane="bottomLeft" activeCell="P5" sqref="P5"/>
    </sheetView>
  </sheetViews>
  <sheetFormatPr baseColWidth="10" defaultRowHeight="15" x14ac:dyDescent="0.25"/>
  <cols>
    <col min="1" max="1" width="8" bestFit="1" customWidth="1"/>
    <col min="2" max="2" width="11.85546875" bestFit="1" customWidth="1"/>
    <col min="3" max="3" width="15.7109375" customWidth="1"/>
    <col min="4" max="4" width="27.5703125" customWidth="1"/>
    <col min="5" max="5" width="17.85546875" customWidth="1"/>
    <col min="6" max="6" width="24.140625" customWidth="1"/>
    <col min="7" max="7" width="11.85546875" customWidth="1"/>
    <col min="8" max="8" width="13" customWidth="1"/>
    <col min="9" max="9" width="18.42578125" customWidth="1"/>
    <col min="10" max="10" width="19" customWidth="1"/>
    <col min="11" max="11" width="11.42578125" customWidth="1"/>
    <col min="12" max="13" width="13" customWidth="1"/>
    <col min="14" max="14" width="10" customWidth="1"/>
    <col min="15" max="15" width="12.7109375" customWidth="1"/>
    <col min="16" max="16" width="10.7109375" customWidth="1"/>
    <col min="17" max="17" width="10.5703125" customWidth="1"/>
    <col min="18" max="18" width="10.85546875" customWidth="1"/>
    <col min="19" max="23" width="11.42578125" customWidth="1"/>
    <col min="24" max="24" width="16.7109375" customWidth="1"/>
    <col min="25" max="26" width="19" customWidth="1"/>
  </cols>
  <sheetData>
    <row r="1" spans="1:26" s="8" customFormat="1" ht="24" x14ac:dyDescent="0.25">
      <c r="A1" s="2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24</v>
      </c>
      <c r="Z1" s="2" t="s">
        <v>25</v>
      </c>
    </row>
    <row r="2" spans="1:26" ht="124.5" x14ac:dyDescent="0.25">
      <c r="A2" s="6">
        <v>72</v>
      </c>
      <c r="B2" s="10" t="s">
        <v>44</v>
      </c>
      <c r="C2" s="10" t="s">
        <v>47</v>
      </c>
      <c r="D2" s="5" t="s">
        <v>48</v>
      </c>
      <c r="E2" s="11" t="s">
        <v>49</v>
      </c>
      <c r="F2" s="12" t="s">
        <v>50</v>
      </c>
      <c r="G2" s="12" t="s">
        <v>45</v>
      </c>
      <c r="H2" s="13" t="s">
        <v>27</v>
      </c>
      <c r="I2" s="12" t="s">
        <v>51</v>
      </c>
      <c r="J2" s="14" t="s">
        <v>52</v>
      </c>
      <c r="K2" s="10" t="s">
        <v>28</v>
      </c>
      <c r="L2" s="10" t="s">
        <v>29</v>
      </c>
      <c r="M2" s="15">
        <v>1308</v>
      </c>
      <c r="S2" s="15">
        <f>414+109</f>
        <v>523</v>
      </c>
      <c r="T2" s="15">
        <v>699.25</v>
      </c>
      <c r="U2" s="15">
        <f t="shared" ref="U2:U6" si="0">SUM(N2:T2)</f>
        <v>1222.25</v>
      </c>
      <c r="V2" s="15">
        <f>M2-U2</f>
        <v>85.75</v>
      </c>
      <c r="X2" s="9">
        <v>45435</v>
      </c>
      <c r="Y2" s="17" t="s">
        <v>53</v>
      </c>
      <c r="Z2" s="16" t="s">
        <v>35</v>
      </c>
    </row>
    <row r="3" spans="1:26" ht="124.5" x14ac:dyDescent="0.25">
      <c r="A3" s="6">
        <v>73</v>
      </c>
      <c r="B3" s="10" t="s">
        <v>44</v>
      </c>
      <c r="C3" s="10" t="s">
        <v>47</v>
      </c>
      <c r="D3" s="5" t="s">
        <v>54</v>
      </c>
      <c r="E3" s="11" t="s">
        <v>49</v>
      </c>
      <c r="F3" s="12" t="s">
        <v>50</v>
      </c>
      <c r="G3" s="12" t="s">
        <v>45</v>
      </c>
      <c r="H3" s="13" t="s">
        <v>27</v>
      </c>
      <c r="I3" s="12" t="s">
        <v>51</v>
      </c>
      <c r="J3" s="14" t="s">
        <v>52</v>
      </c>
      <c r="K3" s="10" t="s">
        <v>28</v>
      </c>
      <c r="L3" s="10" t="s">
        <v>29</v>
      </c>
      <c r="M3" s="15">
        <v>1308</v>
      </c>
      <c r="S3" s="15">
        <f>414+109</f>
        <v>523</v>
      </c>
      <c r="T3" s="15">
        <v>699.25</v>
      </c>
      <c r="U3" s="15">
        <f t="shared" si="0"/>
        <v>1222.25</v>
      </c>
      <c r="V3" s="15">
        <f>M3-U3</f>
        <v>85.75</v>
      </c>
      <c r="X3" s="9">
        <v>45435</v>
      </c>
      <c r="Y3" s="17" t="s">
        <v>53</v>
      </c>
      <c r="Z3" s="16" t="s">
        <v>35</v>
      </c>
    </row>
    <row r="4" spans="1:26" ht="124.5" x14ac:dyDescent="0.25">
      <c r="A4" s="6">
        <v>74</v>
      </c>
      <c r="B4" s="10" t="s">
        <v>44</v>
      </c>
      <c r="C4" s="10" t="s">
        <v>47</v>
      </c>
      <c r="D4" s="5" t="s">
        <v>55</v>
      </c>
      <c r="E4" s="11" t="s">
        <v>56</v>
      </c>
      <c r="F4" s="12" t="s">
        <v>50</v>
      </c>
      <c r="G4" s="12" t="s">
        <v>45</v>
      </c>
      <c r="H4" s="13" t="s">
        <v>27</v>
      </c>
      <c r="I4" s="12" t="s">
        <v>51</v>
      </c>
      <c r="J4" s="14" t="s">
        <v>52</v>
      </c>
      <c r="K4" s="10" t="s">
        <v>28</v>
      </c>
      <c r="L4" s="10" t="s">
        <v>29</v>
      </c>
      <c r="M4" s="15">
        <v>1308</v>
      </c>
      <c r="N4" s="15"/>
      <c r="O4" s="15"/>
      <c r="P4" s="15"/>
      <c r="Q4" s="15"/>
      <c r="R4" s="15"/>
      <c r="S4" s="15">
        <f>414+109</f>
        <v>523</v>
      </c>
      <c r="T4" s="15">
        <v>699.25</v>
      </c>
      <c r="U4" s="15">
        <f t="shared" si="0"/>
        <v>1222.25</v>
      </c>
      <c r="V4" s="15">
        <f>M4-U4</f>
        <v>85.75</v>
      </c>
      <c r="X4" s="9">
        <v>45435</v>
      </c>
      <c r="Y4" s="17" t="s">
        <v>53</v>
      </c>
      <c r="Z4" s="16" t="s">
        <v>35</v>
      </c>
    </row>
    <row r="5" spans="1:26" ht="124.5" x14ac:dyDescent="0.25">
      <c r="A5" s="6">
        <v>75</v>
      </c>
      <c r="B5" s="10" t="s">
        <v>44</v>
      </c>
      <c r="C5" s="10" t="s">
        <v>47</v>
      </c>
      <c r="D5" s="5" t="s">
        <v>57</v>
      </c>
      <c r="E5" s="11" t="s">
        <v>58</v>
      </c>
      <c r="F5" s="12" t="s">
        <v>50</v>
      </c>
      <c r="G5" s="12" t="s">
        <v>45</v>
      </c>
      <c r="H5" s="13" t="s">
        <v>27</v>
      </c>
      <c r="I5" s="7" t="s">
        <v>41</v>
      </c>
      <c r="J5" s="14" t="s">
        <v>52</v>
      </c>
      <c r="K5" s="10" t="s">
        <v>28</v>
      </c>
      <c r="L5" s="10" t="s">
        <v>29</v>
      </c>
      <c r="M5" s="15">
        <v>5530</v>
      </c>
      <c r="N5" s="15">
        <f>288+171+193+223+193+193+193+171+288+223</f>
        <v>2136</v>
      </c>
      <c r="O5" s="15">
        <f>680.42+660.2</f>
        <v>1340.62</v>
      </c>
      <c r="P5" s="15"/>
      <c r="Q5" s="15"/>
      <c r="R5" s="15"/>
      <c r="S5" s="15">
        <f>414+109</f>
        <v>523</v>
      </c>
      <c r="T5" s="15">
        <v>699.25</v>
      </c>
      <c r="U5" s="15">
        <f t="shared" si="0"/>
        <v>4698.87</v>
      </c>
      <c r="V5" s="15">
        <f>M5-U5</f>
        <v>831.13000000000011</v>
      </c>
      <c r="X5" s="9">
        <v>45435</v>
      </c>
      <c r="Y5" s="17" t="s">
        <v>53</v>
      </c>
      <c r="Z5" s="16" t="s">
        <v>35</v>
      </c>
    </row>
    <row r="6" spans="1:26" ht="67.5" x14ac:dyDescent="0.25">
      <c r="A6" s="6">
        <v>76</v>
      </c>
      <c r="B6" s="10" t="s">
        <v>44</v>
      </c>
      <c r="C6" s="10" t="s">
        <v>59</v>
      </c>
      <c r="D6" s="5" t="s">
        <v>60</v>
      </c>
      <c r="E6" s="11" t="s">
        <v>58</v>
      </c>
      <c r="F6" s="12" t="s">
        <v>61</v>
      </c>
      <c r="G6" s="12" t="s">
        <v>45</v>
      </c>
      <c r="H6" s="13" t="s">
        <v>62</v>
      </c>
      <c r="I6" s="12" t="s">
        <v>18</v>
      </c>
      <c r="J6" s="14" t="s">
        <v>63</v>
      </c>
      <c r="K6" s="10" t="s">
        <v>28</v>
      </c>
      <c r="L6" s="10" t="s">
        <v>29</v>
      </c>
      <c r="M6" s="15">
        <v>414</v>
      </c>
      <c r="S6" s="15">
        <v>414</v>
      </c>
      <c r="U6" s="15">
        <f t="shared" si="0"/>
        <v>414</v>
      </c>
      <c r="X6" s="9"/>
      <c r="Y6" s="21" t="s">
        <v>64</v>
      </c>
      <c r="Z6" s="16" t="s">
        <v>35</v>
      </c>
    </row>
    <row r="7" spans="1:26" ht="146.25" x14ac:dyDescent="0.25">
      <c r="A7" s="6">
        <v>77</v>
      </c>
      <c r="B7" s="10" t="s">
        <v>26</v>
      </c>
      <c r="C7" s="10" t="s">
        <v>30</v>
      </c>
      <c r="D7" s="11" t="s">
        <v>43</v>
      </c>
      <c r="E7" s="11" t="s">
        <v>34</v>
      </c>
      <c r="F7" s="12" t="s">
        <v>65</v>
      </c>
      <c r="G7" s="19" t="s">
        <v>42</v>
      </c>
      <c r="H7" s="13" t="s">
        <v>27</v>
      </c>
      <c r="I7" s="12" t="s">
        <v>51</v>
      </c>
      <c r="J7" s="14" t="s">
        <v>66</v>
      </c>
      <c r="K7" s="10" t="s">
        <v>28</v>
      </c>
      <c r="L7" s="10" t="s">
        <v>29</v>
      </c>
      <c r="M7" s="15">
        <v>1613</v>
      </c>
      <c r="S7" s="15">
        <f>109+196+109+109+196</f>
        <v>719</v>
      </c>
      <c r="T7" s="15">
        <v>597.75</v>
      </c>
      <c r="U7" s="15">
        <f t="shared" ref="U7:U13" si="1">SUM(N7:T7)</f>
        <v>1316.75</v>
      </c>
      <c r="V7" s="15">
        <f t="shared" ref="V7:V14" si="2">M7-U7</f>
        <v>296.25</v>
      </c>
      <c r="X7" s="9">
        <v>45434</v>
      </c>
      <c r="Y7" s="21" t="s">
        <v>67</v>
      </c>
      <c r="Z7" s="16" t="s">
        <v>35</v>
      </c>
    </row>
    <row r="8" spans="1:26" ht="146.25" x14ac:dyDescent="0.25">
      <c r="A8" s="6">
        <v>78</v>
      </c>
      <c r="B8" s="10" t="s">
        <v>26</v>
      </c>
      <c r="C8" s="4" t="s">
        <v>30</v>
      </c>
      <c r="D8" s="5" t="s">
        <v>68</v>
      </c>
      <c r="E8" s="11" t="s">
        <v>34</v>
      </c>
      <c r="F8" s="12" t="s">
        <v>65</v>
      </c>
      <c r="G8" s="19" t="s">
        <v>42</v>
      </c>
      <c r="H8" s="13" t="s">
        <v>27</v>
      </c>
      <c r="I8" s="12" t="s">
        <v>51</v>
      </c>
      <c r="J8" s="14" t="s">
        <v>66</v>
      </c>
      <c r="K8" s="10" t="s">
        <v>28</v>
      </c>
      <c r="L8" s="10" t="s">
        <v>29</v>
      </c>
      <c r="M8" s="15">
        <v>1613</v>
      </c>
      <c r="S8" s="15">
        <f>109+196+109+109+196</f>
        <v>719</v>
      </c>
      <c r="T8" s="15">
        <v>597.75</v>
      </c>
      <c r="U8" s="15">
        <f t="shared" si="1"/>
        <v>1316.75</v>
      </c>
      <c r="V8" s="15">
        <f t="shared" si="2"/>
        <v>296.25</v>
      </c>
      <c r="X8" s="9">
        <v>45435</v>
      </c>
      <c r="Y8" s="21" t="s">
        <v>67</v>
      </c>
      <c r="Z8" s="16" t="s">
        <v>35</v>
      </c>
    </row>
    <row r="9" spans="1:26" ht="202.5" x14ac:dyDescent="0.25">
      <c r="A9" s="6">
        <v>79</v>
      </c>
      <c r="B9" s="10" t="s">
        <v>31</v>
      </c>
      <c r="C9" s="10" t="s">
        <v>32</v>
      </c>
      <c r="D9" s="5" t="s">
        <v>36</v>
      </c>
      <c r="E9" s="22" t="s">
        <v>33</v>
      </c>
      <c r="F9" s="12" t="s">
        <v>65</v>
      </c>
      <c r="G9" s="19" t="s">
        <v>42</v>
      </c>
      <c r="H9" s="13" t="s">
        <v>27</v>
      </c>
      <c r="I9" s="7" t="s">
        <v>41</v>
      </c>
      <c r="J9" s="14" t="s">
        <v>69</v>
      </c>
      <c r="K9" s="10" t="s">
        <v>28</v>
      </c>
      <c r="L9" s="10" t="s">
        <v>29</v>
      </c>
      <c r="M9" s="15">
        <v>6026.5</v>
      </c>
      <c r="N9" s="15">
        <f>223+193+171+288+193+288+193+193+171+223</f>
        <v>2136</v>
      </c>
      <c r="O9" s="15">
        <f>800.29+1148.61</f>
        <v>1948.8999999999999</v>
      </c>
      <c r="P9" s="15"/>
      <c r="Q9" s="15"/>
      <c r="R9" s="15"/>
      <c r="S9" s="15">
        <f>828</f>
        <v>828</v>
      </c>
      <c r="T9" s="15">
        <v>597.75</v>
      </c>
      <c r="U9" s="15">
        <f t="shared" si="1"/>
        <v>5510.65</v>
      </c>
      <c r="V9" s="15">
        <f t="shared" si="2"/>
        <v>515.85000000000036</v>
      </c>
      <c r="X9" s="9">
        <v>45435</v>
      </c>
      <c r="Y9" s="21" t="s">
        <v>70</v>
      </c>
      <c r="Z9" s="16" t="s">
        <v>35</v>
      </c>
    </row>
    <row r="10" spans="1:26" ht="146.25" x14ac:dyDescent="0.25">
      <c r="A10" s="6">
        <v>80</v>
      </c>
      <c r="B10" s="10" t="s">
        <v>26</v>
      </c>
      <c r="C10" s="10" t="s">
        <v>30</v>
      </c>
      <c r="D10" s="11" t="s">
        <v>71</v>
      </c>
      <c r="E10" s="11" t="s">
        <v>72</v>
      </c>
      <c r="F10" s="12" t="s">
        <v>65</v>
      </c>
      <c r="G10" s="19" t="s">
        <v>42</v>
      </c>
      <c r="H10" s="13" t="s">
        <v>27</v>
      </c>
      <c r="I10" s="12" t="s">
        <v>51</v>
      </c>
      <c r="J10" s="14" t="s">
        <v>66</v>
      </c>
      <c r="K10" s="10" t="s">
        <v>28</v>
      </c>
      <c r="L10" s="10" t="s">
        <v>29</v>
      </c>
      <c r="M10" s="15">
        <v>1613</v>
      </c>
      <c r="S10" s="15">
        <v>719</v>
      </c>
      <c r="T10" s="15">
        <v>597.75</v>
      </c>
      <c r="U10" s="15">
        <f t="shared" si="1"/>
        <v>1316.75</v>
      </c>
      <c r="V10" s="15">
        <f t="shared" si="2"/>
        <v>296.25</v>
      </c>
      <c r="X10" s="9"/>
      <c r="Y10" s="21" t="s">
        <v>73</v>
      </c>
      <c r="Z10" s="16" t="s">
        <v>35</v>
      </c>
    </row>
    <row r="11" spans="1:26" ht="157.5" x14ac:dyDescent="0.25">
      <c r="A11" s="6">
        <v>81</v>
      </c>
      <c r="B11" s="10" t="s">
        <v>26</v>
      </c>
      <c r="C11" s="4" t="s">
        <v>30</v>
      </c>
      <c r="D11" s="5" t="s">
        <v>74</v>
      </c>
      <c r="E11" s="11" t="s">
        <v>75</v>
      </c>
      <c r="F11" s="12" t="s">
        <v>76</v>
      </c>
      <c r="G11" s="19" t="s">
        <v>77</v>
      </c>
      <c r="H11" s="13" t="s">
        <v>27</v>
      </c>
      <c r="I11" s="12" t="s">
        <v>78</v>
      </c>
      <c r="J11" s="14" t="s">
        <v>79</v>
      </c>
      <c r="K11" s="10" t="s">
        <v>28</v>
      </c>
      <c r="L11" s="10" t="s">
        <v>29</v>
      </c>
      <c r="M11" s="15">
        <v>414</v>
      </c>
      <c r="S11" s="15">
        <v>414</v>
      </c>
      <c r="U11" s="15">
        <f t="shared" si="1"/>
        <v>414</v>
      </c>
      <c r="V11" s="15">
        <f t="shared" si="2"/>
        <v>0</v>
      </c>
      <c r="X11" s="9"/>
      <c r="Y11" s="21" t="s">
        <v>80</v>
      </c>
      <c r="Z11" s="16" t="s">
        <v>35</v>
      </c>
    </row>
    <row r="12" spans="1:26" ht="157.5" x14ac:dyDescent="0.25">
      <c r="A12" s="6">
        <v>82</v>
      </c>
      <c r="B12" s="10" t="s">
        <v>26</v>
      </c>
      <c r="C12" s="4" t="s">
        <v>30</v>
      </c>
      <c r="D12" s="5" t="s">
        <v>81</v>
      </c>
      <c r="E12" s="11" t="s">
        <v>82</v>
      </c>
      <c r="F12" s="12" t="s">
        <v>76</v>
      </c>
      <c r="G12" s="19" t="s">
        <v>77</v>
      </c>
      <c r="H12" s="13" t="s">
        <v>27</v>
      </c>
      <c r="I12" s="12" t="s">
        <v>18</v>
      </c>
      <c r="J12" s="14" t="s">
        <v>79</v>
      </c>
      <c r="K12" s="10" t="s">
        <v>28</v>
      </c>
      <c r="L12" s="10" t="s">
        <v>29</v>
      </c>
      <c r="M12" s="15">
        <v>414</v>
      </c>
      <c r="S12" s="15">
        <v>414</v>
      </c>
      <c r="U12" s="15">
        <f t="shared" si="1"/>
        <v>414</v>
      </c>
      <c r="V12" s="15">
        <f t="shared" si="2"/>
        <v>0</v>
      </c>
      <c r="X12" s="9"/>
      <c r="Y12" s="21" t="s">
        <v>80</v>
      </c>
      <c r="Z12" s="16" t="s">
        <v>35</v>
      </c>
    </row>
    <row r="13" spans="1:26" ht="157.5" x14ac:dyDescent="0.25">
      <c r="A13" s="6">
        <v>83</v>
      </c>
      <c r="B13" s="10" t="s">
        <v>31</v>
      </c>
      <c r="C13" s="10" t="s">
        <v>32</v>
      </c>
      <c r="D13" s="5" t="s">
        <v>37</v>
      </c>
      <c r="E13" s="11" t="s">
        <v>33</v>
      </c>
      <c r="F13" s="12" t="s">
        <v>76</v>
      </c>
      <c r="G13" s="19" t="s">
        <v>77</v>
      </c>
      <c r="H13" s="13" t="s">
        <v>27</v>
      </c>
      <c r="I13" s="7" t="s">
        <v>41</v>
      </c>
      <c r="J13" s="14" t="s">
        <v>83</v>
      </c>
      <c r="K13" s="10" t="s">
        <v>28</v>
      </c>
      <c r="L13" s="10" t="s">
        <v>29</v>
      </c>
      <c r="M13" s="15">
        <v>4747</v>
      </c>
      <c r="N13" s="15">
        <f>193+288+193+193+788+193+288</f>
        <v>2136</v>
      </c>
      <c r="O13" s="15">
        <f>400.08+789.13</f>
        <v>1189.21</v>
      </c>
      <c r="P13" s="15"/>
      <c r="Q13" s="15">
        <v>75</v>
      </c>
      <c r="R13" s="15"/>
      <c r="S13" s="15">
        <v>414</v>
      </c>
      <c r="T13" s="15"/>
      <c r="U13" s="15">
        <f t="shared" si="1"/>
        <v>3814.21</v>
      </c>
      <c r="V13" s="15">
        <f t="shared" si="2"/>
        <v>932.79</v>
      </c>
      <c r="W13" s="23"/>
      <c r="X13" s="9">
        <v>45448</v>
      </c>
      <c r="Y13" s="21" t="s">
        <v>80</v>
      </c>
      <c r="Z13" s="16" t="s">
        <v>35</v>
      </c>
    </row>
    <row r="14" spans="1:26" ht="112.5" x14ac:dyDescent="0.25">
      <c r="A14" s="6">
        <v>84</v>
      </c>
      <c r="B14" s="10" t="s">
        <v>31</v>
      </c>
      <c r="C14" s="10" t="s">
        <v>38</v>
      </c>
      <c r="D14" s="5" t="s">
        <v>39</v>
      </c>
      <c r="E14" s="11" t="s">
        <v>40</v>
      </c>
      <c r="F14" s="12" t="s">
        <v>84</v>
      </c>
      <c r="G14" s="19" t="s">
        <v>85</v>
      </c>
      <c r="H14" s="13" t="s">
        <v>27</v>
      </c>
      <c r="I14" s="7" t="s">
        <v>41</v>
      </c>
      <c r="J14" s="14" t="s">
        <v>46</v>
      </c>
      <c r="K14" s="10" t="s">
        <v>28</v>
      </c>
      <c r="L14" s="10" t="s">
        <v>29</v>
      </c>
      <c r="M14" s="15">
        <v>7226</v>
      </c>
      <c r="N14" s="15">
        <f>193+193+788+962</f>
        <v>2136</v>
      </c>
      <c r="O14" s="15">
        <f>500+502.9+450.36</f>
        <v>1453.26</v>
      </c>
      <c r="P14" s="15"/>
      <c r="Q14" s="15"/>
      <c r="R14" s="15"/>
      <c r="S14" s="15">
        <f>414+414+414+109+196</f>
        <v>1547</v>
      </c>
      <c r="T14" s="15">
        <f>785+785</f>
        <v>1570</v>
      </c>
      <c r="U14" s="15">
        <f>SUM(N14:T14)</f>
        <v>6706.26</v>
      </c>
      <c r="V14" s="15">
        <f t="shared" si="2"/>
        <v>519.73999999999978</v>
      </c>
      <c r="W14" s="23"/>
      <c r="X14" s="9">
        <v>45448</v>
      </c>
      <c r="Y14" s="21" t="s">
        <v>86</v>
      </c>
      <c r="Z14" s="16" t="s">
        <v>35</v>
      </c>
    </row>
    <row r="15" spans="1:26" x14ac:dyDescent="0.25">
      <c r="A15" s="6"/>
      <c r="B15" s="10"/>
      <c r="C15" s="4"/>
      <c r="E15" s="19"/>
      <c r="F15" s="13"/>
      <c r="G15" s="12"/>
      <c r="H15" s="14"/>
      <c r="I15" s="10"/>
      <c r="J15" s="10"/>
      <c r="K15" s="15"/>
      <c r="L15" s="15"/>
      <c r="M15" s="15"/>
      <c r="N15" s="15"/>
      <c r="O15" s="15"/>
      <c r="P15" s="15"/>
      <c r="Q15" s="15"/>
      <c r="R15" s="15"/>
      <c r="S15" s="15"/>
      <c r="U15" s="9"/>
      <c r="V15" s="17"/>
      <c r="W15" s="16"/>
    </row>
    <row r="16" spans="1:26" x14ac:dyDescent="0.25">
      <c r="A16" s="6"/>
      <c r="B16" s="10"/>
      <c r="C16" s="10"/>
      <c r="D16" s="11"/>
      <c r="E16" s="11"/>
      <c r="F16" s="12"/>
      <c r="G16" s="19"/>
      <c r="H16" s="13"/>
      <c r="I16" s="7"/>
      <c r="J16" s="14"/>
      <c r="K16" s="15"/>
      <c r="L16" s="15"/>
      <c r="M16" s="15"/>
      <c r="N16" s="15"/>
      <c r="O16" s="15"/>
      <c r="P16" s="15"/>
      <c r="Q16" s="15"/>
      <c r="R16" s="15"/>
      <c r="S16" s="15"/>
      <c r="U16" s="9"/>
      <c r="V16" s="17"/>
      <c r="W16" s="16"/>
    </row>
    <row r="17" spans="1:23" x14ac:dyDescent="0.25">
      <c r="A17" s="6"/>
      <c r="B17" s="10"/>
      <c r="C17" s="10"/>
      <c r="D17" s="11"/>
      <c r="E17" s="11"/>
      <c r="F17" s="12"/>
      <c r="G17" s="19"/>
      <c r="H17" s="13"/>
      <c r="I17" s="7"/>
      <c r="J17" s="14"/>
      <c r="K17" s="15"/>
      <c r="L17" s="15"/>
      <c r="M17" s="15"/>
      <c r="N17" s="15"/>
      <c r="O17" s="15"/>
      <c r="P17" s="15"/>
      <c r="Q17" s="15"/>
      <c r="R17" s="15"/>
      <c r="S17" s="15"/>
      <c r="U17" s="9"/>
      <c r="V17" s="20"/>
      <c r="W17" s="16"/>
    </row>
    <row r="18" spans="1:23" x14ac:dyDescent="0.25">
      <c r="A18" s="6"/>
      <c r="B18" s="10"/>
      <c r="C18" s="10"/>
      <c r="D18" s="18"/>
      <c r="E18" s="11"/>
      <c r="F18" s="12"/>
      <c r="G18" s="19"/>
      <c r="H18" s="13"/>
      <c r="I18" s="12"/>
      <c r="J18" s="14"/>
      <c r="K18" s="15"/>
      <c r="L18" s="15"/>
      <c r="M18" s="15"/>
      <c r="N18" s="15"/>
      <c r="O18" s="15"/>
      <c r="P18" s="15"/>
      <c r="Q18" s="15"/>
      <c r="R18" s="15"/>
      <c r="S18" s="15"/>
      <c r="U18" s="9"/>
      <c r="V18" s="20"/>
      <c r="W18" s="16"/>
    </row>
    <row r="19" spans="1:23" x14ac:dyDescent="0.25">
      <c r="A19" s="6"/>
      <c r="B19" s="10"/>
      <c r="C19" s="10"/>
      <c r="D19" s="11"/>
      <c r="E19" s="11"/>
      <c r="F19" s="12"/>
      <c r="G19" s="19"/>
      <c r="H19" s="13"/>
      <c r="I19" s="12"/>
      <c r="J19" s="14"/>
      <c r="K19" s="15"/>
      <c r="L19" s="15"/>
      <c r="M19" s="15"/>
      <c r="N19" s="15"/>
      <c r="O19" s="15"/>
      <c r="P19" s="15"/>
      <c r="Q19" s="15"/>
      <c r="R19" s="15"/>
      <c r="S19" s="15"/>
      <c r="U19" s="9"/>
      <c r="V19" s="20"/>
      <c r="W19" s="16"/>
    </row>
    <row r="20" spans="1:23" x14ac:dyDescent="0.25">
      <c r="A20" s="6"/>
      <c r="B20" s="10"/>
      <c r="C20" s="10"/>
      <c r="D20" s="5"/>
      <c r="E20" s="11"/>
      <c r="F20" s="12"/>
      <c r="G20" s="19"/>
      <c r="H20" s="13"/>
      <c r="I20" s="12"/>
      <c r="J20" s="14"/>
      <c r="K20" s="15"/>
      <c r="L20" s="15"/>
      <c r="M20" s="15"/>
      <c r="N20" s="15"/>
      <c r="O20" s="15"/>
      <c r="P20" s="15"/>
      <c r="Q20" s="15"/>
      <c r="R20" s="15"/>
      <c r="S20" s="15"/>
      <c r="U20" s="9"/>
      <c r="V20" s="20"/>
      <c r="W20" s="16"/>
    </row>
    <row r="21" spans="1:23" x14ac:dyDescent="0.25">
      <c r="A21" s="6"/>
      <c r="B21" s="10"/>
      <c r="C21" s="10"/>
      <c r="D21" s="11"/>
      <c r="E21" s="11"/>
      <c r="F21" s="12"/>
      <c r="G21" s="19"/>
      <c r="H21" s="13"/>
      <c r="I21" s="12"/>
      <c r="J21" s="14"/>
      <c r="K21" s="15"/>
      <c r="L21" s="15"/>
      <c r="M21" s="15"/>
      <c r="N21" s="15"/>
      <c r="O21" s="15"/>
      <c r="P21" s="15"/>
      <c r="Q21" s="15"/>
      <c r="R21" s="15"/>
      <c r="S21" s="15"/>
      <c r="U21" s="9"/>
      <c r="V21" s="20"/>
      <c r="W2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María del Rosario Hernández Sahagún</dc:creator>
  <cp:lastModifiedBy>C. María del Rosario Hernández Sahagún</cp:lastModifiedBy>
  <dcterms:created xsi:type="dcterms:W3CDTF">2022-12-28T22:02:51Z</dcterms:created>
  <dcterms:modified xsi:type="dcterms:W3CDTF">2024-06-17T21:09:17Z</dcterms:modified>
</cp:coreProperties>
</file>