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hayito\Desktop\Respaldo\AÑOS ANTERIORES\ADMON 2025\TRANSPARENCIA\VIATICOS\"/>
    </mc:Choice>
  </mc:AlternateContent>
  <xr:revisionPtr revIDLastSave="0" documentId="13_ncr:1_{E405441D-82AF-4ADD-9DED-653EFDF5D72D}" xr6:coauthVersionLast="47" xr6:coauthVersionMax="47" xr10:uidLastSave="{00000000-0000-0000-0000-000000000000}"/>
  <bookViews>
    <workbookView xWindow="-150" yWindow="165" windowWidth="14865" windowHeight="1495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  <c r="O10" i="1"/>
  <c r="N10" i="1"/>
  <c r="U9" i="1"/>
  <c r="V9" i="1" s="1"/>
  <c r="O8" i="1"/>
  <c r="N8" i="1"/>
  <c r="U7" i="1"/>
  <c r="U6" i="1"/>
  <c r="S5" i="1"/>
  <c r="N5" i="1"/>
  <c r="Q4" i="1"/>
  <c r="U4" i="1" s="1"/>
  <c r="V4" i="1" s="1"/>
  <c r="T3" i="1"/>
  <c r="S3" i="1"/>
  <c r="R2" i="1"/>
  <c r="U2" i="1" s="1"/>
  <c r="V2" i="1" s="1"/>
  <c r="U5" i="1" l="1"/>
  <c r="V5" i="1" s="1"/>
  <c r="U10" i="1"/>
  <c r="V10" i="1" s="1"/>
  <c r="U8" i="1"/>
  <c r="V8" i="1" s="1"/>
  <c r="U3" i="1"/>
  <c r="V3" i="1" s="1"/>
</calcChain>
</file>

<file path=xl/sharedStrings.xml><?xml version="1.0" encoding="utf-8"?>
<sst xmlns="http://schemas.openxmlformats.org/spreadsheetml/2006/main" count="148" uniqueCount="86">
  <si>
    <t>No. Oficio</t>
  </si>
  <si>
    <t>SUBDIRECCIÓN</t>
  </si>
  <si>
    <t>AREA FUNCIONAL</t>
  </si>
  <si>
    <t>COMISIONADO</t>
  </si>
  <si>
    <t>PUESTO</t>
  </si>
  <si>
    <t>FECHA COMISION</t>
  </si>
  <si>
    <t>DESTINO</t>
  </si>
  <si>
    <t>LUGAR DE COMISION</t>
  </si>
  <si>
    <t>REFERENCIA</t>
  </si>
  <si>
    <t>OBJETIVO</t>
  </si>
  <si>
    <t>METODO</t>
  </si>
  <si>
    <t>FORMA PAGO</t>
  </si>
  <si>
    <t>MONTO</t>
  </si>
  <si>
    <t>PEAJES</t>
  </si>
  <si>
    <t>COMBUSTIBLE</t>
  </si>
  <si>
    <t>PASAJE AEREO</t>
  </si>
  <si>
    <t>PASAJE TERRESTRE</t>
  </si>
  <si>
    <t>PASAJE INTERNO</t>
  </si>
  <si>
    <t>ALIMENTOS</t>
  </si>
  <si>
    <t>HOSPEDAJE</t>
  </si>
  <si>
    <t>GASTADO</t>
  </si>
  <si>
    <t>DEV</t>
  </si>
  <si>
    <t>REEM</t>
  </si>
  <si>
    <t>FECHA DEPOSITO</t>
  </si>
  <si>
    <t>ITINERARIO</t>
  </si>
  <si>
    <t>RESULTADOS</t>
  </si>
  <si>
    <t>GDL, JAL</t>
  </si>
  <si>
    <t>PAGARE</t>
  </si>
  <si>
    <t>TRANSF</t>
  </si>
  <si>
    <t>PROGRAMAS</t>
  </si>
  <si>
    <t>TRABAJO SOCIAL</t>
  </si>
  <si>
    <t>PROFESIONISTA ESPECIALIZADO T. SOCIAL</t>
  </si>
  <si>
    <t>SE REALIZO LA COMISION SIN INCONVENIENTES REPORTADOS</t>
  </si>
  <si>
    <t>DIRECCION</t>
  </si>
  <si>
    <t xml:space="preserve">ZAIRA LILIBTH CASTILLON ROSALES </t>
  </si>
  <si>
    <t>DIRECTORA</t>
  </si>
  <si>
    <t>ALIMENTOS, COMBUSTIBLE Y PEAJES</t>
  </si>
  <si>
    <t xml:space="preserve">DELEG INST DE LA PPNNA        </t>
  </si>
  <si>
    <t>ANGELICA PATRICIA AGUILAR GUTIERREZ</t>
  </si>
  <si>
    <t>PROFESIONISTA ESPECIALIZADO TRABAJADOR SOCIAL</t>
  </si>
  <si>
    <t>ADMINISTRATIVA</t>
  </si>
  <si>
    <t>CONTROL Y MTTO VEHICULOS OFICIALES</t>
  </si>
  <si>
    <t>JOSE LUCAS ESCOBAR GARCIA</t>
  </si>
  <si>
    <t>CHOFER</t>
  </si>
  <si>
    <t>ALIMENTOS, TRANSPORTE INT Y HOSPEDAJE</t>
  </si>
  <si>
    <t>°061</t>
  </si>
  <si>
    <t>UAVIFAM</t>
  </si>
  <si>
    <t>ANA DE FATIMA LIAS LEPE</t>
  </si>
  <si>
    <t>COORDINADOR ESPECIALIZADO</t>
  </si>
  <si>
    <t>JUEVES 05 Y VIERNES 06 JUNIO 2025</t>
  </si>
  <si>
    <t>AV. ALCALDE 1855, COL. GUADALUPANA</t>
  </si>
  <si>
    <t>CONVOCATORIA DE EVALUACION E INDUCCION 2025</t>
  </si>
  <si>
    <r>
      <rPr>
        <b/>
        <sz val="8"/>
        <color theme="1"/>
        <rFont val="Calibri"/>
        <family val="2"/>
        <scheme val="minor"/>
      </rPr>
      <t xml:space="preserve">JUEVES 05 JUN </t>
    </r>
    <r>
      <rPr>
        <sz val="8"/>
        <color theme="1"/>
        <rFont val="Calibri"/>
        <family val="2"/>
        <scheme val="minor"/>
      </rPr>
      <t>2:00AM SALIDA A GDL/5:30PM LLEGADA A GDL/8:00AM LLEGADA A CAPACITACION/9:00AM A 3:00PM CAPACITACION/3:30 LLEGADA A HOTEL/</t>
    </r>
    <r>
      <rPr>
        <b/>
        <sz val="8"/>
        <color theme="1"/>
        <rFont val="Calibri"/>
        <family val="2"/>
        <scheme val="minor"/>
      </rPr>
      <t>VIERNES 06 JUN</t>
    </r>
    <r>
      <rPr>
        <sz val="8"/>
        <color theme="1"/>
        <rFont val="Calibri"/>
        <family val="2"/>
        <scheme val="minor"/>
      </rPr>
      <t xml:space="preserve"> 9:00AM SALIDA DEL HOTEL/9:30AM LLEGADA A CAPACITACION/3:30PM SALIDA DE CAPACITACON/5:00PM SALIDA DE GDL</t>
    </r>
  </si>
  <si>
    <t>°062</t>
  </si>
  <si>
    <t>COORDINACION DE PREVENCION INFANCIA</t>
  </si>
  <si>
    <t>SANDRA PATRICIA BENDER CANALES</t>
  </si>
  <si>
    <t>PROFESIONISTA ESPECIALIZADO C PSICOLOGO</t>
  </si>
  <si>
    <t>°063</t>
  </si>
  <si>
    <t>ILEANA LUNA PEREZ</t>
  </si>
  <si>
    <t>MARTES 10 JUNIO 2025</t>
  </si>
  <si>
    <t>ALIMENTOS, AUTOBUS Y TRANSPORTE INT</t>
  </si>
  <si>
    <t xml:space="preserve">CAPACITACION PROCESOSDE CONTRALORIA SOCIAL </t>
  </si>
  <si>
    <t>4:40AM SALIDA DE VTA A GDL/8:00AM DESAYUNO/9:00AM LLEGADA A DIF JALISCO/2:30PM SALIDA DE CAPACITACION/3:00PM COMIDA/4:30PM SALIDA DE GDL A VTA/8:30 LLEGADA A VTA</t>
  </si>
  <si>
    <t>°063B</t>
  </si>
  <si>
    <t>DIF JALISCO</t>
  </si>
  <si>
    <t>ASISTENCIA A EVENTO COLMENA DIF</t>
  </si>
  <si>
    <t>°064</t>
  </si>
  <si>
    <t>KHIABETH VALDIVIA ROBLES</t>
  </si>
  <si>
    <t>LUNES 16 JUNIO 2025</t>
  </si>
  <si>
    <t>GIRASOLES #139, LAS PINTITAS, ZONA CENTRO "ESPLENDOR DE VIDA"</t>
  </si>
  <si>
    <t xml:space="preserve">TRASLADO DE MENORES A ALBERGUES </t>
  </si>
  <si>
    <t>6:00AM SALIDA DE OF. CENTRALES/6:30AM SALIDA DE RISE A FUNDACION EMMANUEL/7:30AM SALIDA A EL SALTO/12:30PM LLEGADA A COMUNIDAD TERAPEUTICA/2:30PM SALIDA DE COMUNIDAD TERAPEUTICA/4:00PM SALIDA A PUERTO VALLARTA/7:30PM LLEGADA A OF. CENTRALES</t>
  </si>
  <si>
    <t>°065</t>
  </si>
  <si>
    <t>MARITZA MARIN MARTINEZ</t>
  </si>
  <si>
    <t>°066</t>
  </si>
  <si>
    <t xml:space="preserve">TRASLADO DE PERSONAL DE PROCURADURIA Y MENORES A ALBERGUES </t>
  </si>
  <si>
    <t>°067</t>
  </si>
  <si>
    <t>JUEVES 26 JUNIO 2025</t>
  </si>
  <si>
    <t>CIUDAD NIÑEZ, AV. DE LAS AMERICAS 599 COL. LADRON DE GUEVARA</t>
  </si>
  <si>
    <t>ALIMENTOS, TRANSP INT Y TRANSPORTE TERRESTRE REDONDO</t>
  </si>
  <si>
    <t>CAPACITACION PROYECTO 59</t>
  </si>
  <si>
    <t>°068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</si>
  <si>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</si>
  <si>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FECHA DE ENTREGA</t>
  </si>
  <si>
    <t xml:space="preserve">ASISTIR A CAPACITACION POR PROYECTO 59 DENOMINADO ´´SEGUIMIENTO AL PLAN DE RESTITUCION DE DERECHOS A PUPILOS DE LA PROCURADURIA DE PROTECCION DE NIÑAS Y NIÑOS Y ADOLESCENTES DEL ESTADO DE JALISCO Y SUS DELEGACIONES INSTITUCIONEALES´´ EN CIUDAD NIÑEZ DE GUADALAJARA </t>
  </si>
  <si>
    <t>3:00 HRS. SALIDA DE OFICINAS CENTRALES DIF, A CASA HOGAS SANTA ESPERANZA. 4:00 HRS SALIDA DE CD. DE GUADALAJARA 8:00 HRS. LLEGANDO AL HOSPITAL CIVIL PARA TRAMITE Y ATENCION MEDICA. 10:30 HRS SALIDA DEL HOSPITAL. 12:00 HRS, LLEGADA A FORTALEZA DE VIDA ENTREGAS DE INSUMOS Y EGRESO DE PUPILO. 13:00 ENTREGA DE PUPILO PARA YTRANSLADO A VALLARTA. 14:20 LLEGADA A FORTALEZA DE VIDA PUPILO PARA SU CITA EN ANGIOLOGÍA. 14:50 LLEGADA A CONSULTORIO PARA REALIZACIÓN DE SOPPLER A PUPILO. 17:15 ENTREGA DE PUPILO EN ALBERGUE. 18:00 SALIDA DE PUERTO VALLARTA. 22:20 LLEGADA E INGRESO DE PUPILO D.G.C. AL ALBERGUE FUNDACION EMMANUEL. 11:00 ENTREGA DE PUPILA M.G.A.L. EN ALBERGUE R.I.S.E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</si>
</sst>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 wrapText="1"/>
    </xf>
    <xf numFmtId="44" fontId="3" fillId="0" borderId="0" xfId="1" applyFont="1" applyAlignment="1">
      <alignment vertical="center"/>
    </xf>
    <xf numFmtId="44" fontId="3" fillId="0" borderId="0" xfId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14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44" fontId="3" fillId="0" borderId="0" xfId="0" applyNumberFormat="1" applyFont="1" applyFill="1" applyAlignment="1">
      <alignment vertical="center"/>
    </xf>
    <xf numFmtId="0" fontId="0" fillId="0" borderId="0" xfId="0" applyFill="1"/>
    <xf numFmtId="14" fontId="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center" vertical="center" wrapText="1"/>
    </xf>
    <xf numFmtId="14" fontId="7" fillId="0" borderId="0" xfId="0" applyNumberFormat="1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workbookViewId="0">
      <pane ySplit="1" topLeftCell="A2" activePane="bottomLeft" state="frozen"/>
      <selection pane="bottomLeft" activeCell="G3" sqref="G3"/>
    </sheetView>
  </sheetViews>
  <sheetFormatPr baseColWidth="10" defaultRowHeight="15" x14ac:dyDescent="0.25"/>
  <cols>
    <col min="1" max="1" width="8" bestFit="1" customWidth="1"/>
    <col min="2" max="2" width="11.85546875" bestFit="1" customWidth="1"/>
    <col min="3" max="3" width="15.7109375" customWidth="1"/>
    <col min="4" max="4" width="27.5703125" customWidth="1"/>
    <col min="5" max="5" width="17.85546875" customWidth="1"/>
    <col min="6" max="6" width="24.140625" customWidth="1"/>
    <col min="7" max="7" width="11.85546875" customWidth="1"/>
    <col min="8" max="8" width="13" customWidth="1"/>
    <col min="9" max="9" width="18.42578125" customWidth="1"/>
    <col min="10" max="10" width="19" customWidth="1"/>
    <col min="11" max="11" width="11.42578125" customWidth="1"/>
    <col min="12" max="13" width="13" customWidth="1"/>
    <col min="14" max="14" width="10" customWidth="1"/>
    <col min="15" max="15" width="12.7109375" customWidth="1"/>
    <col min="16" max="16" width="10.7109375" customWidth="1"/>
    <col min="17" max="17" width="10.5703125" customWidth="1"/>
    <col min="18" max="18" width="10.85546875" customWidth="1"/>
    <col min="19" max="23" width="11.42578125" customWidth="1"/>
    <col min="24" max="24" width="16.7109375" customWidth="1"/>
    <col min="25" max="25" width="21.140625" customWidth="1"/>
    <col min="26" max="26" width="19" customWidth="1"/>
    <col min="27" max="27" width="17" customWidth="1"/>
  </cols>
  <sheetData>
    <row r="1" spans="1:30" s="13" customFormat="1" ht="24" x14ac:dyDescent="0.25">
      <c r="A1" s="2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83</v>
      </c>
    </row>
    <row r="2" spans="1:30" ht="135.75" x14ac:dyDescent="0.25">
      <c r="A2" s="14" t="s">
        <v>45</v>
      </c>
      <c r="B2" s="4" t="s">
        <v>37</v>
      </c>
      <c r="C2" s="4" t="s">
        <v>46</v>
      </c>
      <c r="D2" s="5" t="s">
        <v>47</v>
      </c>
      <c r="E2" s="15" t="s">
        <v>48</v>
      </c>
      <c r="F2" s="12" t="s">
        <v>49</v>
      </c>
      <c r="G2" s="12" t="s">
        <v>50</v>
      </c>
      <c r="H2" s="12" t="s">
        <v>26</v>
      </c>
      <c r="I2" s="12" t="s">
        <v>44</v>
      </c>
      <c r="J2" s="16" t="s">
        <v>51</v>
      </c>
      <c r="K2" s="17" t="s">
        <v>27</v>
      </c>
      <c r="L2" s="17" t="s">
        <v>28</v>
      </c>
      <c r="M2" s="18">
        <v>3907</v>
      </c>
      <c r="N2" s="18"/>
      <c r="O2" s="18"/>
      <c r="P2" s="18"/>
      <c r="Q2" s="18">
        <v>1675</v>
      </c>
      <c r="R2" s="18">
        <f>279.94+91.01+195.18+91.83</f>
        <v>657.96</v>
      </c>
      <c r="S2" s="18">
        <v>828</v>
      </c>
      <c r="T2" s="18">
        <v>667.5</v>
      </c>
      <c r="U2" s="18">
        <f t="shared" ref="U2:U10" si="0">SUM(N2:T2)</f>
        <v>3828.46</v>
      </c>
      <c r="V2" s="18">
        <f t="shared" ref="V2:V5" si="1">M2-U2</f>
        <v>78.539999999999964</v>
      </c>
      <c r="X2" s="10">
        <v>45825</v>
      </c>
      <c r="Y2" s="19" t="s">
        <v>52</v>
      </c>
      <c r="Z2" s="22" t="s">
        <v>32</v>
      </c>
      <c r="AA2" s="23">
        <v>45819</v>
      </c>
    </row>
    <row r="3" spans="1:30" ht="135.75" x14ac:dyDescent="0.25">
      <c r="A3" s="14" t="s">
        <v>53</v>
      </c>
      <c r="C3" s="4" t="s">
        <v>54</v>
      </c>
      <c r="D3" s="5" t="s">
        <v>55</v>
      </c>
      <c r="E3" s="15" t="s">
        <v>56</v>
      </c>
      <c r="F3" s="12" t="s">
        <v>49</v>
      </c>
      <c r="G3" s="12" t="s">
        <v>50</v>
      </c>
      <c r="H3" s="12" t="s">
        <v>26</v>
      </c>
      <c r="I3" s="12" t="s">
        <v>44</v>
      </c>
      <c r="J3" s="16" t="s">
        <v>51</v>
      </c>
      <c r="K3" s="17" t="s">
        <v>27</v>
      </c>
      <c r="L3" s="17" t="s">
        <v>28</v>
      </c>
      <c r="M3" s="18">
        <v>3307</v>
      </c>
      <c r="N3" s="18"/>
      <c r="O3" s="18"/>
      <c r="P3" s="18"/>
      <c r="Q3" s="18">
        <v>1675</v>
      </c>
      <c r="R3" s="18"/>
      <c r="S3" s="18">
        <f>414*2</f>
        <v>828</v>
      </c>
      <c r="T3" s="18">
        <f>1335/2</f>
        <v>667.5</v>
      </c>
      <c r="U3" s="18">
        <f t="shared" si="0"/>
        <v>3170.5</v>
      </c>
      <c r="V3" s="18">
        <f t="shared" si="1"/>
        <v>136.5</v>
      </c>
      <c r="X3" s="10">
        <v>45825</v>
      </c>
      <c r="Y3" s="19" t="s">
        <v>52</v>
      </c>
      <c r="Z3" s="22" t="s">
        <v>32</v>
      </c>
      <c r="AA3" s="23">
        <v>45818</v>
      </c>
    </row>
    <row r="4" spans="1:30" ht="90.75" x14ac:dyDescent="0.25">
      <c r="A4" s="14" t="s">
        <v>57</v>
      </c>
      <c r="B4" s="4" t="s">
        <v>29</v>
      </c>
      <c r="C4" s="4" t="s">
        <v>30</v>
      </c>
      <c r="D4" s="5" t="s">
        <v>58</v>
      </c>
      <c r="E4" s="15" t="s">
        <v>31</v>
      </c>
      <c r="F4" s="12" t="s">
        <v>59</v>
      </c>
      <c r="G4" s="12" t="s">
        <v>50</v>
      </c>
      <c r="H4" s="12" t="s">
        <v>26</v>
      </c>
      <c r="I4" s="12" t="s">
        <v>60</v>
      </c>
      <c r="J4" s="16" t="s">
        <v>61</v>
      </c>
      <c r="K4" s="17" t="s">
        <v>27</v>
      </c>
      <c r="L4" s="17" t="s">
        <v>28</v>
      </c>
      <c r="M4" s="18">
        <v>2708</v>
      </c>
      <c r="N4" s="18"/>
      <c r="O4" s="18"/>
      <c r="P4" s="18"/>
      <c r="Q4" s="18">
        <f>181+205+239+306+205+205+306+205+239+181</f>
        <v>2272</v>
      </c>
      <c r="R4" s="18"/>
      <c r="S4" s="18">
        <v>414</v>
      </c>
      <c r="T4" s="18"/>
      <c r="U4" s="18">
        <f t="shared" si="0"/>
        <v>2686</v>
      </c>
      <c r="V4" s="18">
        <f t="shared" si="1"/>
        <v>22</v>
      </c>
      <c r="X4" s="10"/>
      <c r="Y4" s="19" t="s">
        <v>62</v>
      </c>
      <c r="Z4" s="22" t="s">
        <v>32</v>
      </c>
      <c r="AA4" s="23">
        <v>45832</v>
      </c>
    </row>
    <row r="5" spans="1:30" s="34" customFormat="1" ht="89.25" customHeight="1" x14ac:dyDescent="0.25">
      <c r="A5" s="27" t="s">
        <v>63</v>
      </c>
      <c r="B5" s="26" t="s">
        <v>33</v>
      </c>
      <c r="C5" s="26" t="s">
        <v>33</v>
      </c>
      <c r="D5" s="28" t="s">
        <v>34</v>
      </c>
      <c r="E5" s="29" t="s">
        <v>35</v>
      </c>
      <c r="F5" s="30" t="s">
        <v>59</v>
      </c>
      <c r="G5" s="30" t="s">
        <v>64</v>
      </c>
      <c r="H5" s="30" t="s">
        <v>26</v>
      </c>
      <c r="I5" s="30" t="s">
        <v>36</v>
      </c>
      <c r="J5" s="31" t="s">
        <v>65</v>
      </c>
      <c r="K5" s="32" t="s">
        <v>27</v>
      </c>
      <c r="L5" s="32" t="s">
        <v>28</v>
      </c>
      <c r="M5" s="33">
        <v>5670</v>
      </c>
      <c r="N5" s="33">
        <f>1084+1022+410</f>
        <v>2516</v>
      </c>
      <c r="O5" s="33">
        <v>900.25</v>
      </c>
      <c r="P5" s="33"/>
      <c r="Q5" s="33"/>
      <c r="R5" s="33"/>
      <c r="S5" s="33">
        <f>152+239+152</f>
        <v>543</v>
      </c>
      <c r="T5" s="33"/>
      <c r="U5" s="33">
        <f t="shared" si="0"/>
        <v>3959.25</v>
      </c>
      <c r="V5" s="33">
        <f t="shared" si="1"/>
        <v>1710.75</v>
      </c>
      <c r="X5" s="35">
        <v>46030</v>
      </c>
      <c r="Y5" s="36"/>
      <c r="Z5" s="37" t="s">
        <v>32</v>
      </c>
      <c r="AA5" s="38">
        <v>46010</v>
      </c>
    </row>
    <row r="6" spans="1:30" ht="109.5" customHeight="1" x14ac:dyDescent="0.25">
      <c r="A6" s="14" t="s">
        <v>66</v>
      </c>
      <c r="B6" s="4" t="s">
        <v>33</v>
      </c>
      <c r="C6" s="4" t="s">
        <v>37</v>
      </c>
      <c r="D6" s="5" t="s">
        <v>67</v>
      </c>
      <c r="E6" s="15" t="s">
        <v>56</v>
      </c>
      <c r="F6" s="12" t="s">
        <v>68</v>
      </c>
      <c r="G6" s="12" t="s">
        <v>69</v>
      </c>
      <c r="H6" s="12" t="s">
        <v>26</v>
      </c>
      <c r="I6" s="12" t="s">
        <v>18</v>
      </c>
      <c r="J6" s="16" t="s">
        <v>70</v>
      </c>
      <c r="K6" s="17" t="s">
        <v>27</v>
      </c>
      <c r="L6" s="17" t="s">
        <v>28</v>
      </c>
      <c r="M6" s="18">
        <v>632</v>
      </c>
      <c r="N6" s="18"/>
      <c r="O6" s="18"/>
      <c r="P6" s="18"/>
      <c r="Q6" s="18"/>
      <c r="R6" s="18"/>
      <c r="S6" s="18">
        <v>632</v>
      </c>
      <c r="T6" s="18"/>
      <c r="U6" s="18">
        <f t="shared" si="0"/>
        <v>632</v>
      </c>
      <c r="V6" s="18"/>
      <c r="X6" s="10"/>
      <c r="Y6" s="19" t="s">
        <v>71</v>
      </c>
      <c r="Z6" s="22" t="s">
        <v>32</v>
      </c>
      <c r="AA6" s="23">
        <v>45832</v>
      </c>
    </row>
    <row r="7" spans="1:30" ht="86.25" customHeight="1" x14ac:dyDescent="0.25">
      <c r="A7" s="14" t="s">
        <v>72</v>
      </c>
      <c r="B7" s="4" t="s">
        <v>33</v>
      </c>
      <c r="C7" s="4" t="s">
        <v>37</v>
      </c>
      <c r="D7" s="5" t="s">
        <v>73</v>
      </c>
      <c r="E7" s="15" t="s">
        <v>31</v>
      </c>
      <c r="F7" s="12" t="s">
        <v>68</v>
      </c>
      <c r="G7" s="12" t="s">
        <v>69</v>
      </c>
      <c r="H7" s="12" t="s">
        <v>26</v>
      </c>
      <c r="I7" s="12" t="s">
        <v>18</v>
      </c>
      <c r="J7" s="16" t="s">
        <v>70</v>
      </c>
      <c r="K7" s="17" t="s">
        <v>27</v>
      </c>
      <c r="L7" s="17" t="s">
        <v>28</v>
      </c>
      <c r="M7" s="18">
        <v>414</v>
      </c>
      <c r="N7" s="18"/>
      <c r="O7" s="18"/>
      <c r="P7" s="18"/>
      <c r="Q7" s="18"/>
      <c r="R7" s="18"/>
      <c r="S7" s="18">
        <v>414</v>
      </c>
      <c r="T7" s="18"/>
      <c r="U7" s="18">
        <f t="shared" si="0"/>
        <v>414</v>
      </c>
      <c r="V7" s="18"/>
      <c r="X7" s="10"/>
      <c r="Y7" s="19" t="s">
        <v>71</v>
      </c>
      <c r="Z7" s="22" t="s">
        <v>32</v>
      </c>
      <c r="AA7" s="23">
        <v>45832</v>
      </c>
    </row>
    <row r="8" spans="1:30" ht="124.5" x14ac:dyDescent="0.25">
      <c r="A8" s="14" t="s">
        <v>74</v>
      </c>
      <c r="B8" s="4" t="s">
        <v>40</v>
      </c>
      <c r="C8" s="4" t="s">
        <v>41</v>
      </c>
      <c r="D8" s="5" t="s">
        <v>42</v>
      </c>
      <c r="E8" s="15" t="s">
        <v>43</v>
      </c>
      <c r="F8" s="12" t="s">
        <v>68</v>
      </c>
      <c r="G8" s="12" t="s">
        <v>69</v>
      </c>
      <c r="H8" s="12" t="s">
        <v>26</v>
      </c>
      <c r="I8" s="12" t="s">
        <v>36</v>
      </c>
      <c r="J8" s="16" t="s">
        <v>75</v>
      </c>
      <c r="K8" s="17" t="s">
        <v>27</v>
      </c>
      <c r="L8" s="17" t="s">
        <v>28</v>
      </c>
      <c r="M8" s="18">
        <v>5711.5</v>
      </c>
      <c r="N8" s="18">
        <f>1328+1112+410</f>
        <v>2850</v>
      </c>
      <c r="O8" s="18">
        <f>950.11+500+500.07</f>
        <v>1950.18</v>
      </c>
      <c r="P8" s="18"/>
      <c r="Q8" s="18"/>
      <c r="R8" s="18"/>
      <c r="S8" s="18">
        <v>414</v>
      </c>
      <c r="T8" s="18"/>
      <c r="U8" s="18">
        <f t="shared" si="0"/>
        <v>5214.18</v>
      </c>
      <c r="V8" s="18">
        <f>M8-U8</f>
        <v>497.31999999999971</v>
      </c>
      <c r="X8" s="10">
        <v>45838</v>
      </c>
      <c r="Y8" s="19" t="s">
        <v>71</v>
      </c>
      <c r="Z8" s="22" t="s">
        <v>32</v>
      </c>
      <c r="AA8" s="23">
        <v>45828</v>
      </c>
    </row>
    <row r="9" spans="1:30" ht="116.45" customHeight="1" x14ac:dyDescent="0.25">
      <c r="A9" s="14" t="s">
        <v>76</v>
      </c>
      <c r="B9" s="4" t="s">
        <v>33</v>
      </c>
      <c r="C9" s="4" t="s">
        <v>37</v>
      </c>
      <c r="D9" s="5" t="s">
        <v>38</v>
      </c>
      <c r="E9" s="15" t="s">
        <v>39</v>
      </c>
      <c r="F9" s="12" t="s">
        <v>77</v>
      </c>
      <c r="G9" s="12" t="s">
        <v>78</v>
      </c>
      <c r="H9" s="12" t="s">
        <v>26</v>
      </c>
      <c r="I9" s="12" t="s">
        <v>79</v>
      </c>
      <c r="J9" s="16" t="s">
        <v>80</v>
      </c>
      <c r="K9" s="17" t="s">
        <v>27</v>
      </c>
      <c r="L9" s="17" t="s">
        <v>28</v>
      </c>
      <c r="M9" s="18">
        <v>2608</v>
      </c>
      <c r="Q9" s="18">
        <v>1358</v>
      </c>
      <c r="S9" s="18">
        <v>414</v>
      </c>
      <c r="U9" s="18">
        <f t="shared" si="0"/>
        <v>1772</v>
      </c>
      <c r="V9" s="18">
        <f>M9-U9</f>
        <v>836</v>
      </c>
      <c r="X9" s="10">
        <v>45854</v>
      </c>
      <c r="Y9" s="19" t="s">
        <v>84</v>
      </c>
      <c r="Z9" s="22" t="s">
        <v>32</v>
      </c>
      <c r="AA9" s="23">
        <v>45854</v>
      </c>
    </row>
    <row r="10" spans="1:30" s="5" customFormat="1" ht="57.95" customHeight="1" x14ac:dyDescent="0.25">
      <c r="A10" s="14" t="s">
        <v>81</v>
      </c>
      <c r="B10" s="4" t="s">
        <v>33</v>
      </c>
      <c r="C10" s="4" t="s">
        <v>37</v>
      </c>
      <c r="D10" s="5" t="s">
        <v>38</v>
      </c>
      <c r="E10" s="15" t="s">
        <v>39</v>
      </c>
      <c r="F10" s="12" t="s">
        <v>82</v>
      </c>
      <c r="G10"/>
      <c r="H10" s="12" t="s">
        <v>26</v>
      </c>
      <c r="I10"/>
      <c r="J10"/>
      <c r="K10" s="17" t="s">
        <v>27</v>
      </c>
      <c r="L10" s="17" t="s">
        <v>28</v>
      </c>
      <c r="M10" s="18">
        <v>7719.8</v>
      </c>
      <c r="N10">
        <f>1022+1084+410</f>
        <v>2516</v>
      </c>
      <c r="O10">
        <f>797.7+800</f>
        <v>1597.7</v>
      </c>
      <c r="P10"/>
      <c r="Q10"/>
      <c r="R10"/>
      <c r="S10">
        <f>436+1176+654</f>
        <v>2266</v>
      </c>
      <c r="T10"/>
      <c r="U10" s="18">
        <f t="shared" si="0"/>
        <v>6379.7</v>
      </c>
      <c r="V10" s="18">
        <f>M10-U10</f>
        <v>1340.1000000000004</v>
      </c>
      <c r="W10" s="18"/>
      <c r="X10" s="10"/>
      <c r="Y10" s="19" t="s">
        <v>85</v>
      </c>
      <c r="Z10" s="22" t="s">
        <v>32</v>
      </c>
      <c r="AA10" s="25">
        <v>45854</v>
      </c>
      <c r="AB10"/>
      <c r="AC10"/>
      <c r="AD10"/>
    </row>
    <row r="11" spans="1:30" s="5" customFormat="1" ht="32.25" customHeight="1" x14ac:dyDescent="0.25">
      <c r="AA11"/>
      <c r="AB11"/>
      <c r="AC11"/>
      <c r="AD11"/>
    </row>
    <row r="12" spans="1:30" s="5" customFormat="1" ht="32.25" customHeight="1" x14ac:dyDescent="0.25">
      <c r="AA12"/>
      <c r="AB12"/>
      <c r="AC12"/>
      <c r="AD12"/>
    </row>
    <row r="13" spans="1:30" s="5" customFormat="1" ht="32.25" customHeight="1" x14ac:dyDescent="0.25">
      <c r="AA13" s="23"/>
      <c r="AB13"/>
      <c r="AC13"/>
      <c r="AD13" s="23"/>
    </row>
    <row r="14" spans="1:30" s="5" customFormat="1" ht="32.25" customHeight="1" x14ac:dyDescent="0.2">
      <c r="AA14" s="23"/>
      <c r="AB14" s="19"/>
      <c r="AC14" s="22"/>
      <c r="AD14" s="23"/>
    </row>
    <row r="15" spans="1:30" s="5" customFormat="1" ht="32.25" customHeight="1" x14ac:dyDescent="0.2">
      <c r="AA15" s="23"/>
      <c r="AB15" s="19"/>
      <c r="AC15" s="22"/>
      <c r="AD15" s="23"/>
    </row>
    <row r="16" spans="1:30" s="5" customFormat="1" ht="32.25" customHeight="1" x14ac:dyDescent="0.2">
      <c r="AA16" s="23"/>
      <c r="AB16" s="19"/>
      <c r="AC16" s="22"/>
      <c r="AD16" s="23"/>
    </row>
    <row r="17" spans="1:26" s="5" customFormat="1" ht="32.25" customHeight="1" x14ac:dyDescent="0.2">
      <c r="A17" s="14"/>
      <c r="B17" s="4"/>
      <c r="C17" s="4"/>
      <c r="E17" s="15"/>
      <c r="F17" s="12"/>
      <c r="H17" s="12"/>
      <c r="I17" s="12"/>
      <c r="J17" s="16"/>
      <c r="K17" s="17"/>
      <c r="L17" s="17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21"/>
      <c r="Y17" s="19"/>
      <c r="Z17" s="20"/>
    </row>
    <row r="18" spans="1:26" s="5" customFormat="1" ht="32.25" customHeight="1" x14ac:dyDescent="0.2">
      <c r="A18" s="14"/>
      <c r="B18" s="4"/>
      <c r="C18" s="4"/>
      <c r="E18" s="15"/>
      <c r="F18" s="12"/>
      <c r="G18" s="12"/>
      <c r="H18" s="12"/>
      <c r="I18" s="12"/>
      <c r="J18" s="16"/>
      <c r="K18" s="17"/>
      <c r="L18" s="17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21"/>
      <c r="Y18" s="19"/>
      <c r="Z18" s="20"/>
    </row>
    <row r="19" spans="1:26" s="5" customFormat="1" ht="32.25" customHeight="1" x14ac:dyDescent="0.25">
      <c r="A19"/>
      <c r="B19" s="4"/>
      <c r="C19" s="4"/>
      <c r="G19" s="12"/>
      <c r="I19" s="12"/>
      <c r="J19" s="4"/>
      <c r="K19" s="4"/>
      <c r="L19" s="4"/>
      <c r="M19" s="8"/>
      <c r="N19" s="9"/>
      <c r="O19" s="9"/>
      <c r="P19" s="9"/>
      <c r="Q19" s="9"/>
      <c r="R19" s="9"/>
      <c r="S19" s="9"/>
      <c r="T19" s="9"/>
      <c r="U19" s="7"/>
      <c r="V19" s="9"/>
      <c r="W19" s="9"/>
      <c r="X19" s="10"/>
      <c r="Y19" s="11"/>
      <c r="Z19" s="11"/>
    </row>
    <row r="20" spans="1:26" s="5" customFormat="1" ht="32.25" customHeight="1" x14ac:dyDescent="0.25">
      <c r="A20" s="6"/>
      <c r="B20" s="4"/>
      <c r="C20" s="4"/>
      <c r="G20" s="12"/>
      <c r="I20" s="12"/>
      <c r="J20" s="4"/>
      <c r="K20" s="4"/>
      <c r="L20" s="4"/>
      <c r="M20" s="8"/>
      <c r="N20" s="9"/>
      <c r="O20" s="9"/>
      <c r="P20" s="9"/>
      <c r="Q20" s="9"/>
      <c r="R20" s="9"/>
      <c r="S20" s="9"/>
      <c r="T20" s="9"/>
      <c r="U20" s="7"/>
      <c r="V20" s="9"/>
      <c r="W20" s="9"/>
      <c r="X20" s="10"/>
      <c r="Y20" s="11"/>
      <c r="Z20" s="11"/>
    </row>
    <row r="21" spans="1:26" x14ac:dyDescent="0.25">
      <c r="G21" s="24"/>
    </row>
    <row r="22" spans="1:26" x14ac:dyDescent="0.25">
      <c r="G22" s="12"/>
    </row>
    <row r="23" spans="1:26" x14ac:dyDescent="0.25">
      <c r="G23" s="12"/>
    </row>
    <row r="24" spans="1:26" x14ac:dyDescent="0.25">
      <c r="G24" s="12"/>
    </row>
    <row r="25" spans="1:26" x14ac:dyDescent="0.25">
      <c r="G25" s="12"/>
    </row>
    <row r="26" spans="1:26" x14ac:dyDescent="0.25">
      <c r="G26" s="12"/>
    </row>
    <row r="27" spans="1:26" x14ac:dyDescent="0.25">
      <c r="G27" s="12"/>
    </row>
    <row r="28" spans="1:26" x14ac:dyDescent="0.25">
      <c r="G28" s="12"/>
    </row>
    <row r="29" spans="1:26" x14ac:dyDescent="0.25">
      <c r="G29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María del Rosario Hernández Sahagún</dc:creator>
  <cp:lastModifiedBy>María del Rosario Hernández Sahagún</cp:lastModifiedBy>
  <dcterms:created xsi:type="dcterms:W3CDTF">2022-12-28T22:02:51Z</dcterms:created>
  <dcterms:modified xsi:type="dcterms:W3CDTF">2026-05-12T14:23:07Z</dcterms:modified>
</cp:coreProperties>
</file>